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11" r:id="rId1"/>
    <sheet name="Интернет л.2" sheetId="1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12" l="1"/>
  <c r="H7" i="12"/>
  <c r="G7" i="12" l="1"/>
  <c r="H6" i="12"/>
  <c r="H5" i="12"/>
  <c r="D11" i="11"/>
  <c r="E10" i="11"/>
  <c r="D9" i="11"/>
  <c r="B9" i="11"/>
  <c r="D8" i="11"/>
  <c r="B8" i="11"/>
  <c r="C7" i="11"/>
  <c r="B7" i="11"/>
  <c r="D7" i="11" s="1"/>
  <c r="C6" i="11"/>
  <c r="D6" i="11" s="1"/>
  <c r="B6" i="11"/>
  <c r="B10" i="11" s="1"/>
  <c r="C10" i="11" l="1"/>
  <c r="D10" i="11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<sst xmlns="http://schemas.openxmlformats.org/spreadsheetml/2006/main" count="24" uniqueCount="24">
  <si>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</si>
  <si>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</si>
  <si>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</si>
  <si>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>Госдолг
на 01.01.2018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</si>
  <si>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</si>
  <si>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</si>
  <si>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</si>
  <si>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</si>
  <si>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</si>
  <si>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</si>
  <si>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</si>
  <si>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</si>
  <si>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</si>
  <si>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</si>
  <si>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>Прогноз
по госдолгу
на 01.01.2019</t>
  </si>
  <si>
    <t>ИНФОРМАЦИЯ ПО ГОСУДАРСТВЕННОМУ ДОЛГУ НИЖЕГОРОДСКОЙ ОБЛАСТИ НА 01.01.2019 г.</t>
  </si>
  <si>
    <t>Динамика по государственному долгу
 за период с 01.01.18г. по 01.01.19г.</t>
  </si>
  <si>
    <t>Госдолг
на 01.01.2019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</si>
  <si>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01.01.2019 г. по сравнению с 01.01.2018 г. произошло за счёт: 
-  уменьшения объёма обязательств по бюджетным кредитам за счёт погашения федерального бюджетного кредита (на покрытие дефицита бюджета) в связи с наступлением срока платежей;
-  увеличения объёма обязательств по ценным бумагам за счёт размещения облигационного займа;
-  уменьшения объёма основного долга  по   кредитам коммерческих банков произошло за счёт погашения части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</si>
  <si>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01.01.2019 г.</t>
  </si>
  <si>
    <t>Предельный объем государственного долга Нижегородской области на 2018 год  (закон Нижегородской области от 22.12.2017 N 173-З "Об областном бюджете на 2018 год и на плановый период 2019 и 2020 годов" (с учетом изменений от 21.12.2018)), тыс. рублей</t>
  </si>
  <si>
    <t>Предельный объем расходов на обслуживание государственного долга Нижегородской области на 2018 год
(закон Нижегородской области от 22.12.2017 N 173-З "Об областном бюджете на 2018 год и на плановый период 2019 и 2020 годов" (с учетом изменений от 21.12.2018), тыс. рублей</t>
  </si>
  <si>
    <t>Ограничения и лимиты, установленные норамативными правовыми актами, по состоянию на 01.01.2019 г. не превышены.</t>
  </si>
  <si>
    <t xml:space="preserve">
Фактическое
исполнение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</si>
</sst>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164" fontId="10" fillId="6" borderId="3" xfId="1" applyNumberFormat="1" applyFont="1" applyFill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33" xfId="0" applyNumberFormat="1" applyFont="1" applyBorder="1" applyAlignment="1">
      <alignment horizontal="right" wrapText="1"/>
    </xf>
    <xf numFmtId="164" fontId="11" fillId="0" borderId="11" xfId="1" applyNumberFormat="1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11" fillId="0" borderId="14" xfId="1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 wrapText="1"/>
    </xf>
    <xf numFmtId="164" fontId="11" fillId="0" borderId="36" xfId="1" applyNumberFormat="1" applyFont="1" applyBorder="1" applyAlignment="1">
      <alignment horizontal="right"/>
    </xf>
    <xf numFmtId="164" fontId="10" fillId="6" borderId="38" xfId="1" applyNumberFormat="1" applyFont="1" applyFill="1" applyBorder="1" applyAlignment="1">
      <alignment horizontal="right" vertical="center"/>
    </xf>
    <xf numFmtId="16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12219963.800000001</c:v>
                </c:pt>
                <c:pt idx="3">
                  <c:v>209872.8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787477246070353E-2"/>
          <c:y val="3.3698130519749209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[1]Приложение№1!$EW$2:$FJ$2</c:f>
              <c:strCache>
                <c:ptCount val="14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01.01.19г.</c:v>
                </c:pt>
                <c:pt idx="13">
                  <c:v>01.01.2019 
(прогноз)</c:v>
                </c:pt>
              </c:strCache>
            </c:strRef>
          </c:cat>
          <c:val>
            <c:numRef>
              <c:f>[1]Приложение№1!$EW$3:$FJ$3</c:f>
              <c:numCache>
                <c:formatCode>General</c:formatCode>
                <c:ptCount val="14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  <c:pt idx="8">
                  <c:v>20959084.96305</c:v>
                </c:pt>
                <c:pt idx="9">
                  <c:v>28702553.563050002</c:v>
                </c:pt>
                <c:pt idx="10">
                  <c:v>28702553.563050002</c:v>
                </c:pt>
                <c:pt idx="11">
                  <c:v>19957026.21305</c:v>
                </c:pt>
                <c:pt idx="12">
                  <c:v>19957026.21305</c:v>
                </c:pt>
                <c:pt idx="13">
                  <c:v>19957026.199999999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[1]Приложение№1!$EW$2:$FJ$2</c:f>
              <c:strCache>
                <c:ptCount val="14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01.01.19г.</c:v>
                </c:pt>
                <c:pt idx="13">
                  <c:v>01.01.2019 
(прогноз)</c:v>
                </c:pt>
              </c:strCache>
            </c:strRef>
          </c:cat>
          <c:val>
            <c:numRef>
              <c:f>[1]Приложение№1!$EW$24:$FJ$24</c:f>
              <c:numCache>
                <c:formatCode>General</c:formatCode>
                <c:ptCount val="14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  <c:pt idx="8">
                  <c:v>36300000</c:v>
                </c:pt>
                <c:pt idx="9">
                  <c:v>36300000</c:v>
                </c:pt>
                <c:pt idx="10">
                  <c:v>36300000</c:v>
                </c:pt>
                <c:pt idx="11">
                  <c:v>42700000</c:v>
                </c:pt>
                <c:pt idx="12">
                  <c:v>42700000</c:v>
                </c:pt>
                <c:pt idx="13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[1]Приложение№1!$EW$2:$FJ$2</c:f>
              <c:strCache>
                <c:ptCount val="14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01.01.19г.</c:v>
                </c:pt>
                <c:pt idx="13">
                  <c:v>01.01.2019 
(прогноз)</c:v>
                </c:pt>
              </c:strCache>
            </c:strRef>
          </c:cat>
          <c:val>
            <c:numRef>
              <c:f>[1]Приложение№1!$EW$39:$FJ$39</c:f>
              <c:numCache>
                <c:formatCode>General</c:formatCode>
                <c:ptCount val="14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  <c:pt idx="8">
                  <c:v>232477.01</c:v>
                </c:pt>
                <c:pt idx="9">
                  <c:v>232477.01</c:v>
                </c:pt>
                <c:pt idx="10">
                  <c:v>209872.86</c:v>
                </c:pt>
                <c:pt idx="11">
                  <c:v>209872.86</c:v>
                </c:pt>
                <c:pt idx="12">
                  <c:v>209872.86</c:v>
                </c:pt>
                <c:pt idx="13">
                  <c:v>209872.8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[1]Приложение№1!$EW$2:$FJ$2</c:f>
              <c:strCache>
                <c:ptCount val="14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01.01.19г.</c:v>
                </c:pt>
                <c:pt idx="13">
                  <c:v>01.01.2019 
(прогноз)</c:v>
                </c:pt>
              </c:strCache>
            </c:strRef>
          </c:cat>
          <c:val>
            <c:numRef>
              <c:f>[1]Приложение№1!$EW$38:$FJ$38</c:f>
              <c:numCache>
                <c:formatCode>General</c:formatCode>
                <c:ptCount val="14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  <c:pt idx="8">
                  <c:v>7612182</c:v>
                </c:pt>
                <c:pt idx="9">
                  <c:v>7612182</c:v>
                </c:pt>
                <c:pt idx="10">
                  <c:v>7612182</c:v>
                </c:pt>
                <c:pt idx="11">
                  <c:v>9957709.3499999996</c:v>
                </c:pt>
                <c:pt idx="12">
                  <c:v>12219963.75</c:v>
                </c:pt>
                <c:pt idx="13">
                  <c:v>12690101.4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29545216"/>
        <c:axId val="29546752"/>
        <c:axId val="0"/>
      </c:bar3DChart>
      <c:catAx>
        <c:axId val="2954521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29546752"/>
        <c:crosses val="autoZero"/>
        <c:auto val="1"/>
        <c:lblAlgn val="ctr"/>
        <c:lblOffset val="100"/>
        <c:noMultiLvlLbl val="0"/>
      </c:catAx>
      <c:valAx>
        <c:axId val="295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954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66676</xdr:rowOff>
    </xdr:from>
    <xdr:to>
      <xdr:col>8</xdr:col>
      <xdr:colOff>3438525</xdr:colOff>
      <xdr:row>9</xdr:row>
      <xdr:rowOff>1047750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20959084963.049999</v>
          </cell>
          <cell r="E9">
            <v>19957026213.049999</v>
          </cell>
        </row>
        <row r="18">
          <cell r="B18">
            <v>38300000000</v>
          </cell>
          <cell r="E18">
            <v>42700000000</v>
          </cell>
        </row>
        <row r="25">
          <cell r="B25">
            <v>16500000000</v>
          </cell>
        </row>
        <row r="26">
          <cell r="B26">
            <v>267412820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75086862.823050007</v>
          </cell>
        </row>
      </sheetData>
      <sheetData sheetId="8"/>
      <sheetData sheetId="9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  <cell r="FE2" t="str">
            <v>01.09.18г.</v>
          </cell>
          <cell r="FF2">
            <v>43374</v>
          </cell>
          <cell r="FG2" t="str">
            <v>01.11.18г.</v>
          </cell>
          <cell r="FH2" t="str">
            <v>01.12.18г.</v>
          </cell>
          <cell r="FI2" t="str">
            <v>01.01.19г.</v>
          </cell>
          <cell r="FJ2" t="str">
            <v>01.01.2019 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  <cell r="FE3">
            <v>20959084.96305</v>
          </cell>
          <cell r="FF3">
            <v>28702553.563050002</v>
          </cell>
          <cell r="FG3">
            <v>28702553.563050002</v>
          </cell>
          <cell r="FH3">
            <v>19957026.21305</v>
          </cell>
          <cell r="FI3">
            <v>19957026.21305</v>
          </cell>
          <cell r="FJ3">
            <v>19957026.199999999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  <cell r="FE24">
            <v>36300000</v>
          </cell>
          <cell r="FF24">
            <v>36300000</v>
          </cell>
          <cell r="FG24">
            <v>36300000</v>
          </cell>
          <cell r="FH24">
            <v>42700000</v>
          </cell>
          <cell r="FI24">
            <v>42700000</v>
          </cell>
          <cell r="FJ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  <cell r="FE38">
            <v>7612182</v>
          </cell>
          <cell r="FF38">
            <v>7612182</v>
          </cell>
          <cell r="FG38">
            <v>7612182</v>
          </cell>
          <cell r="FH38">
            <v>9957709.3499999996</v>
          </cell>
          <cell r="FI38">
            <v>12219963.75</v>
          </cell>
          <cell r="FJ38">
            <v>12690101.4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  <cell r="FE39">
            <v>232477.01</v>
          </cell>
          <cell r="FF39">
            <v>232477.01</v>
          </cell>
          <cell r="FG39">
            <v>209872.86</v>
          </cell>
          <cell r="FH39">
            <v>209872.86</v>
          </cell>
          <cell r="FI39">
            <v>209872.86</v>
          </cell>
          <cell r="FJ39">
            <v>209872.8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4" sqref="A14:H14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3.2851562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69" customHeight="1" thickBot="1" x14ac:dyDescent="0.35">
      <c r="A2" s="57" t="s">
        <v>2</v>
      </c>
      <c r="B2" s="57"/>
      <c r="C2" s="57"/>
      <c r="D2" s="57"/>
      <c r="E2" s="57"/>
      <c r="F2" s="35"/>
      <c r="G2" s="35"/>
      <c r="H2" s="35"/>
      <c r="I2" s="35"/>
      <c r="J2" s="35"/>
      <c r="K2" s="1"/>
      <c r="L2" s="1"/>
    </row>
    <row r="3" spans="1:12" ht="70.5" customHeight="1" thickBot="1" x14ac:dyDescent="0.3">
      <c r="A3" s="58" t="s">
        <v>0</v>
      </c>
      <c r="B3" s="61" t="s">
        <v>16</v>
      </c>
      <c r="C3" s="62"/>
      <c r="D3" s="63"/>
      <c r="E3" s="64" t="s">
        <v>14</v>
      </c>
      <c r="F3" s="2"/>
    </row>
    <row r="4" spans="1:12" ht="12.75" customHeight="1" x14ac:dyDescent="0.2">
      <c r="A4" s="59"/>
      <c r="B4" s="67" t="s">
        <v>3</v>
      </c>
      <c r="C4" s="67" t="s">
        <v>17</v>
      </c>
      <c r="D4" s="69" t="s">
        <v>4</v>
      </c>
      <c r="E4" s="65"/>
      <c r="F4" s="71"/>
      <c r="G4" s="36"/>
    </row>
    <row r="5" spans="1:12" ht="61.5" customHeight="1" thickBot="1" x14ac:dyDescent="0.25">
      <c r="A5" s="60"/>
      <c r="B5" s="68"/>
      <c r="C5" s="68"/>
      <c r="D5" s="70"/>
      <c r="E5" s="66"/>
      <c r="F5" s="72"/>
      <c r="G5" s="36"/>
    </row>
    <row r="6" spans="1:12" s="4" customFormat="1" ht="90" customHeight="1" x14ac:dyDescent="0.35">
      <c r="A6" s="38" t="s">
        <v>5</v>
      </c>
      <c r="B6" s="44">
        <f>'[1]Ставки и дюрация'!B9/1000</f>
        <v>20959084.96305</v>
      </c>
      <c r="C6" s="44">
        <f>'[1]Ставки и дюрация'!E9/1000</f>
        <v>19957026.21305</v>
      </c>
      <c r="D6" s="45">
        <f>C6-B6</f>
        <v>-1002058.75</v>
      </c>
      <c r="E6" s="46">
        <v>19957026.199999999</v>
      </c>
      <c r="F6" s="15"/>
      <c r="G6" s="3"/>
    </row>
    <row r="7" spans="1:12" ht="90" customHeight="1" x14ac:dyDescent="0.35">
      <c r="A7" s="39" t="s">
        <v>6</v>
      </c>
      <c r="B7" s="47">
        <f>'[1]Ставки и дюрация'!B18/1000</f>
        <v>38300000</v>
      </c>
      <c r="C7" s="47">
        <f>'[1]Ставки и дюрация'!E18/1000</f>
        <v>42700000</v>
      </c>
      <c r="D7" s="45">
        <f t="shared" ref="D7:D10" si="0">C7-B7</f>
        <v>4400000</v>
      </c>
      <c r="E7" s="48">
        <v>42700000</v>
      </c>
      <c r="F7" s="16"/>
      <c r="G7" s="5"/>
      <c r="K7" s="4"/>
    </row>
    <row r="8" spans="1:12" ht="90" customHeight="1" x14ac:dyDescent="0.35">
      <c r="A8" s="40" t="s">
        <v>7</v>
      </c>
      <c r="B8" s="47">
        <f>'[1]Ставки и дюрация'!B25/1000</f>
        <v>16500000</v>
      </c>
      <c r="C8" s="47">
        <v>12219963.800000001</v>
      </c>
      <c r="D8" s="45">
        <f t="shared" si="0"/>
        <v>-4280036.1999999993</v>
      </c>
      <c r="E8" s="48">
        <v>12667497.199999999</v>
      </c>
      <c r="F8" s="16"/>
      <c r="G8" s="5"/>
      <c r="K8" s="4"/>
    </row>
    <row r="9" spans="1:12" ht="96" customHeight="1" thickBot="1" x14ac:dyDescent="0.4">
      <c r="A9" s="41" t="s">
        <v>8</v>
      </c>
      <c r="B9" s="49">
        <f>'[1]Ставки и дюрация'!B26/1000</f>
        <v>267412.82</v>
      </c>
      <c r="C9" s="49">
        <v>209872.8</v>
      </c>
      <c r="D9" s="50">
        <f t="shared" si="0"/>
        <v>-57540.020000000019</v>
      </c>
      <c r="E9" s="51">
        <v>209872.8</v>
      </c>
      <c r="F9" s="17"/>
      <c r="G9" s="5"/>
      <c r="H9" s="73"/>
      <c r="I9" s="73"/>
      <c r="J9" s="6"/>
      <c r="K9" s="4"/>
      <c r="L9" s="7"/>
    </row>
    <row r="10" spans="1:12" s="9" customFormat="1" ht="90" customHeight="1" thickBot="1" x14ac:dyDescent="0.25">
      <c r="A10" s="42" t="s">
        <v>9</v>
      </c>
      <c r="B10" s="52">
        <f>SUM(B6:B9)</f>
        <v>76026497.783050001</v>
      </c>
      <c r="C10" s="52">
        <f>SUM(C6:C9)</f>
        <v>75086862.813050002</v>
      </c>
      <c r="D10" s="53">
        <f t="shared" si="0"/>
        <v>-939634.96999999881</v>
      </c>
      <c r="E10" s="43">
        <f>SUM(E6:E9)</f>
        <v>75534396.200000003</v>
      </c>
      <c r="F10" s="18"/>
      <c r="G10" s="5"/>
      <c r="H10" s="74"/>
      <c r="I10" s="74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37"/>
      <c r="I11" s="37"/>
      <c r="J11" s="8"/>
      <c r="K11" s="8"/>
      <c r="L11" s="8"/>
    </row>
    <row r="12" spans="1:12" s="9" customFormat="1" ht="215.25" customHeight="1" x14ac:dyDescent="0.2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37"/>
      <c r="I13" s="37"/>
      <c r="J13" s="8"/>
      <c r="K13" s="8"/>
      <c r="L13" s="8"/>
    </row>
    <row r="14" spans="1:12" s="21" customFormat="1" ht="0.75" customHeight="1" x14ac:dyDescent="0.3">
      <c r="A14" s="76"/>
      <c r="B14" s="77"/>
      <c r="C14" s="77"/>
      <c r="D14" s="77"/>
      <c r="E14" s="77"/>
      <c r="F14" s="77"/>
      <c r="G14" s="77"/>
      <c r="H14" s="77"/>
    </row>
    <row r="15" spans="1:12" s="21" customFormat="1" ht="37.5" customHeight="1" x14ac:dyDescent="0.2">
      <c r="A15" s="78" t="s">
        <v>1</v>
      </c>
      <c r="B15" s="78"/>
      <c r="C15" s="78"/>
      <c r="D15" s="78"/>
      <c r="E15" s="78"/>
      <c r="F15" s="78"/>
      <c r="G15" s="78"/>
      <c r="H15" s="78"/>
      <c r="I15" s="78"/>
    </row>
    <row r="16" spans="1:12" s="22" customFormat="1" ht="48.75" customHeight="1" x14ac:dyDescent="0.2">
      <c r="A16" s="54"/>
      <c r="B16" s="54"/>
      <c r="C16" s="54"/>
      <c r="D16" s="54"/>
      <c r="E16" s="54"/>
      <c r="F16" s="54"/>
      <c r="G16" s="34"/>
      <c r="H16" s="34"/>
    </row>
    <row r="17" spans="1:10" s="22" customFormat="1" ht="49.5" customHeight="1" x14ac:dyDescent="0.25">
      <c r="A17" s="79"/>
      <c r="B17" s="79"/>
      <c r="C17" s="79"/>
      <c r="D17" s="79"/>
      <c r="E17" s="79"/>
      <c r="F17" s="79"/>
      <c r="G17" s="23"/>
      <c r="H17" s="23"/>
    </row>
    <row r="18" spans="1:10" s="22" customFormat="1" ht="49.5" customHeight="1" x14ac:dyDescent="0.25">
      <c r="A18" s="79"/>
      <c r="B18" s="79"/>
      <c r="C18" s="79"/>
      <c r="D18" s="79"/>
      <c r="E18" s="79"/>
      <c r="F18" s="79"/>
      <c r="G18" s="23"/>
      <c r="H18" s="23"/>
    </row>
    <row r="19" spans="1:10" s="22" customFormat="1" ht="49.5" customHeight="1" x14ac:dyDescent="0.25">
      <c r="A19" s="79"/>
      <c r="B19" s="79"/>
      <c r="C19" s="79"/>
      <c r="D19" s="79"/>
      <c r="E19" s="79"/>
      <c r="F19" s="79"/>
      <c r="G19" s="24"/>
      <c r="H19" s="24"/>
    </row>
    <row r="20" spans="1:10" s="22" customFormat="1" ht="49.5" hidden="1" customHeight="1" x14ac:dyDescent="0.25">
      <c r="A20" s="79"/>
      <c r="B20" s="79"/>
      <c r="C20" s="79"/>
      <c r="D20" s="79"/>
      <c r="E20" s="79"/>
      <c r="F20" s="33"/>
      <c r="G20" s="23"/>
      <c r="H20" s="23"/>
    </row>
    <row r="21" spans="1:10" s="22" customFormat="1" ht="49.5" customHeight="1" x14ac:dyDescent="0.25">
      <c r="A21" s="79"/>
      <c r="B21" s="79"/>
      <c r="C21" s="79"/>
      <c r="D21" s="79"/>
      <c r="E21" s="79"/>
      <c r="F21" s="79"/>
      <c r="G21" s="24"/>
      <c r="H21" s="24"/>
      <c r="I21" s="25"/>
      <c r="J21" s="25"/>
    </row>
    <row r="22" spans="1:10" hidden="1" x14ac:dyDescent="0.2">
      <c r="A22" s="36"/>
      <c r="B22" s="36"/>
      <c r="C22" s="36"/>
      <c r="D22" s="36"/>
      <c r="E22" s="36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8" sqref="H8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19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13</v>
      </c>
      <c r="B4" s="84"/>
      <c r="C4" s="84"/>
      <c r="D4" s="84"/>
      <c r="E4" s="84"/>
      <c r="F4" s="85"/>
      <c r="G4" s="30" t="s">
        <v>12</v>
      </c>
      <c r="H4" s="30" t="s">
        <v>23</v>
      </c>
    </row>
    <row r="5" spans="1:8" ht="80.25" customHeight="1" x14ac:dyDescent="0.2">
      <c r="A5" s="86" t="s">
        <v>20</v>
      </c>
      <c r="B5" s="87"/>
      <c r="C5" s="87"/>
      <c r="D5" s="87"/>
      <c r="E5" s="87"/>
      <c r="F5" s="87"/>
      <c r="G5" s="29">
        <v>96653267.599999994</v>
      </c>
      <c r="H5" s="28">
        <f>'[1]Интернет л.1'!C10</f>
        <v>75086862.823050007</v>
      </c>
    </row>
    <row r="6" spans="1:8" ht="80.25" customHeight="1" x14ac:dyDescent="0.2">
      <c r="A6" s="88" t="s">
        <v>21</v>
      </c>
      <c r="B6" s="89"/>
      <c r="C6" s="89"/>
      <c r="D6" s="89"/>
      <c r="E6" s="89"/>
      <c r="F6" s="90"/>
      <c r="G6" s="29">
        <v>4431960.8</v>
      </c>
      <c r="H6" s="28">
        <f>4365151.24284+56926.56747</f>
        <v>4422077.8103100006</v>
      </c>
    </row>
    <row r="7" spans="1:8" ht="80.25" customHeight="1" x14ac:dyDescent="0.2">
      <c r="A7" s="88" t="s">
        <v>11</v>
      </c>
      <c r="B7" s="89"/>
      <c r="C7" s="89"/>
      <c r="D7" s="89"/>
      <c r="E7" s="89"/>
      <c r="F7" s="90"/>
      <c r="G7" s="29">
        <f>62</f>
        <v>62</v>
      </c>
      <c r="H7" s="28">
        <f>H5/134393979.4*100</f>
        <v>55.870704296631615</v>
      </c>
    </row>
    <row r="8" spans="1:8" ht="80.25" customHeight="1" thickBot="1" x14ac:dyDescent="0.25">
      <c r="A8" s="91" t="s">
        <v>10</v>
      </c>
      <c r="B8" s="92"/>
      <c r="C8" s="92"/>
      <c r="D8" s="92"/>
      <c r="E8" s="92"/>
      <c r="F8" s="92"/>
      <c r="G8" s="27">
        <v>46</v>
      </c>
      <c r="H8" s="26">
        <f>('Интернет л.1'!C8+'Интернет л.1'!C7)/134393979.4*100</f>
        <v>40.864898892933589</v>
      </c>
    </row>
    <row r="9" spans="1:8" ht="18" customHeight="1" x14ac:dyDescent="0.2"/>
    <row r="10" spans="1:8" ht="42.75" customHeight="1" x14ac:dyDescent="0.2">
      <c r="A10" s="80" t="s">
        <v>22</v>
      </c>
      <c r="B10" s="80"/>
      <c r="C10" s="80"/>
      <c r="D10" s="80"/>
      <c r="E10" s="80"/>
      <c r="F10" s="80"/>
      <c r="G10" s="80"/>
      <c r="H10" s="80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2019-01-10T09:16:54Z</cp:lastPrinted>
  <dcterms:created xsi:type="dcterms:W3CDTF">2018-07-05T14:50:24Z</dcterms:created>
  <dcterms:modified xsi:type="dcterms:W3CDTF">2019-01-10T10:53:23Z</dcterms:modified>
</cp:coreProperties>
</file>