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19" r:id="rId1"/>
    <sheet name="Интернет л.2" sheetId="20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0" l="1"/>
  <c r="G7" i="20"/>
  <c r="H5" i="20"/>
  <c r="H7" i="20" s="1"/>
  <c r="D11" i="19"/>
  <c r="E10" i="19"/>
  <c r="C9" i="19"/>
  <c r="B9" i="19"/>
  <c r="C8" i="19"/>
  <c r="D8" i="19" s="1"/>
  <c r="B8" i="19"/>
  <c r="C7" i="19"/>
  <c r="D7" i="19" s="1"/>
  <c r="B7" i="19"/>
  <c r="C6" i="19"/>
  <c r="D6" i="19" s="1"/>
  <c r="B6" i="19"/>
  <c r="B10" i="19" s="1"/>
  <c r="D9" i="19" l="1"/>
  <c r="C10" i="19"/>
  <c r="D10" i="19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<sst xmlns="http://schemas.openxmlformats.org/spreadsheetml/2006/main" count="24" uniqueCount="24">
  <si>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</si>
  <si>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</si>
  <si>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</si>
  <si>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</si>
  <si>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</si>
  <si>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</si>
  <si>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</si>
  <si>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</si>
  <si>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</si>
  <si>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</si>
  <si>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</si>
  <si>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</si>
  <si>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</si>
  <si>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</si>
  <si>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Госдолг
на 01.01.2019</t>
  </si>
  <si>
    <t>ИНФОРМАЦИЯ ПО ГОСУДАРСТВЕННОМУ ДОЛГУ НИЖЕГОРОДСКОЙ ОБЛАСТИ НА 01.04.2019 г.</t>
  </si>
  <si>
    <t>Динамика по государственному долгу
 за период с 01.01.19г. по 01.04.19г.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</si>
  <si>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01.04.2019 г. по сравнению с 01.01.2019 г. произошло за счёт: 
- 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</si>
  <si>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01.04.2019 г.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</si>
  <si>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на 01.03.2019)),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</si>
  <si>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на 01.03.2019)), тыс. рублей</t>
  </si>
  <si>
    <t>Госдолг
на 01.04.2019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</si>
  <si>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01.04.2019 г. не превышены.</t>
  </si>
  <si>
    <t>Прогноз
по госдолгу
на 01.01.2020
( с учетом уточнений от 01.03.19г. №13-З)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</si>
</sst>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" fontId="10" fillId="6" borderId="3" xfId="1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Федеральные бюджетные кредиты 
31,8%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0</c:v>
                </c:pt>
                <c:pt idx="3">
                  <c:v>200735.86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787477246070353E-2"/>
          <c:y val="3.3698130519749209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([1]Приложение№1!$EW$2,[1]Приложение№1!$EZ$2,[1]Приложение№1!$FI$2:$FM$2)</c:f>
              <c:strCache>
                <c:ptCount val="7"/>
                <c:pt idx="0">
                  <c:v>01.01.18г.</c:v>
                </c:pt>
                <c:pt idx="1">
                  <c:v>01.04.18г.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01.01.20г.
(прогноз)</c:v>
                </c:pt>
              </c:strCache>
            </c:strRef>
          </c:cat>
          <c:val>
            <c:numRef>
              <c:f>([1]Приложение№1!$EW$3,[1]Приложение№1!$EZ$3,[1]Приложение№1!$FI$3:$FM$3)</c:f>
              <c:numCache>
                <c:formatCode>General</c:formatCode>
                <c:ptCount val="7"/>
                <c:pt idx="0">
                  <c:v>20959084.96305</c:v>
                </c:pt>
                <c:pt idx="1">
                  <c:v>31846902.96305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([1]Приложение№1!$EW$2,[1]Приложение№1!$EZ$2,[1]Приложение№1!$FI$2:$FM$2)</c:f>
              <c:strCache>
                <c:ptCount val="7"/>
                <c:pt idx="0">
                  <c:v>01.01.18г.</c:v>
                </c:pt>
                <c:pt idx="1">
                  <c:v>01.04.18г.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01.01.20г.
(прогноз)</c:v>
                </c:pt>
              </c:strCache>
            </c:strRef>
          </c:cat>
          <c:val>
            <c:numRef>
              <c:f>([1]Приложение№1!$EW$24,[1]Приложение№1!$EZ$24,[1]Приложение№1!$FI$24:$FM$24)</c:f>
              <c:numCache>
                <c:formatCode>General</c:formatCode>
                <c:ptCount val="7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([1]Приложение№1!$EW$2,[1]Приложение№1!$EZ$2,[1]Приложение№1!$FI$2:$FM$2)</c:f>
              <c:strCache>
                <c:ptCount val="7"/>
                <c:pt idx="0">
                  <c:v>01.01.18г.</c:v>
                </c:pt>
                <c:pt idx="1">
                  <c:v>01.04.18г.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01.01.20г.
(прогноз)</c:v>
                </c:pt>
              </c:strCache>
            </c:strRef>
          </c:cat>
          <c:val>
            <c:numRef>
              <c:f>([1]Приложение№1!$EW$39,[1]Приложение№1!$EZ$39,[1]Приложение№1!$FI$39:$FM$39)</c:f>
              <c:numCache>
                <c:formatCode>General</c:formatCode>
                <c:ptCount val="7"/>
                <c:pt idx="0">
                  <c:v>267412.82</c:v>
                </c:pt>
                <c:pt idx="1">
                  <c:v>262100.52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155130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([1]Приложение№1!$EW$2,[1]Приложение№1!$EZ$2,[1]Приложение№1!$FI$2:$FM$2)</c:f>
              <c:strCache>
                <c:ptCount val="7"/>
                <c:pt idx="0">
                  <c:v>01.01.18г.</c:v>
                </c:pt>
                <c:pt idx="1">
                  <c:v>01.04.18г.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01.01.20г.
(прогноз)</c:v>
                </c:pt>
              </c:strCache>
            </c:strRef>
          </c:cat>
          <c:val>
            <c:numRef>
              <c:f>([1]Приложение№1!$EW$38,[1]Приложение№1!$EZ$38,[1]Приложение№1!$FI$38:$FM$38)</c:f>
              <c:numCache>
                <c:formatCode>General</c:formatCode>
                <c:ptCount val="7"/>
                <c:pt idx="0">
                  <c:v>16500000</c:v>
                </c:pt>
                <c:pt idx="1">
                  <c:v>3112182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10650535.9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69071616"/>
        <c:axId val="69073152"/>
        <c:axId val="0"/>
      </c:bar3DChart>
      <c:catAx>
        <c:axId val="6907161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69073152"/>
        <c:crosses val="autoZero"/>
        <c:auto val="1"/>
        <c:lblAlgn val="ctr"/>
        <c:lblOffset val="100"/>
        <c:noMultiLvlLbl val="0"/>
      </c:catAx>
      <c:valAx>
        <c:axId val="6907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9071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357188</xdr:colOff>
      <xdr:row>2</xdr:row>
      <xdr:rowOff>23813</xdr:rowOff>
    </xdr:from>
    <xdr:to>
      <xdr:col>10</xdr:col>
      <xdr:colOff>95251</xdr:colOff>
      <xdr:row>11</xdr:row>
      <xdr:rowOff>261937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42700000000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200735860</v>
          </cell>
        </row>
      </sheetData>
      <sheetData sheetId="7">
        <row r="7">
          <cell r="C7">
            <v>42700000</v>
          </cell>
        </row>
        <row r="8">
          <cell r="C8">
            <v>0</v>
          </cell>
        </row>
        <row r="10">
          <cell r="C10">
            <v>62857762.07305</v>
          </cell>
        </row>
      </sheetData>
      <sheetData sheetId="8" refreshError="1"/>
      <sheetData sheetId="9">
        <row r="2">
          <cell r="EW2" t="str">
            <v>01.01.18г.</v>
          </cell>
          <cell r="EZ2" t="str">
            <v>01.04.18г.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01.01.20г.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Z3">
            <v>31846902.96305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Z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EZ38">
            <v>3112182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10650535.9</v>
          </cell>
        </row>
        <row r="39">
          <cell r="A39" t="str">
            <v>Государственные гарантий</v>
          </cell>
          <cell r="EW39">
            <v>267412.82</v>
          </cell>
          <cell r="EZ39">
            <v>262100.52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155130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10" zoomScale="40" zoomScaleNormal="75" zoomScaleSheetLayoutView="40" workbookViewId="0">
      <selection activeCell="E10" sqref="E10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5.85546875" customWidth="1"/>
    <col min="6" max="6" width="4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</row>
    <row r="2" spans="1:12" ht="69" customHeight="1" thickBot="1" x14ac:dyDescent="0.35">
      <c r="A2" s="57" t="s">
        <v>2</v>
      </c>
      <c r="B2" s="57"/>
      <c r="C2" s="57"/>
      <c r="D2" s="57"/>
      <c r="E2" s="57"/>
      <c r="F2" s="50"/>
      <c r="G2" s="50"/>
      <c r="H2" s="50"/>
      <c r="I2" s="50"/>
      <c r="J2" s="50"/>
      <c r="K2" s="1"/>
      <c r="L2" s="1"/>
    </row>
    <row r="3" spans="1:12" ht="70.5" customHeight="1" thickBot="1" x14ac:dyDescent="0.3">
      <c r="A3" s="58" t="s">
        <v>0</v>
      </c>
      <c r="B3" s="61" t="s">
        <v>16</v>
      </c>
      <c r="C3" s="62"/>
      <c r="D3" s="63"/>
      <c r="E3" s="64" t="s">
        <v>23</v>
      </c>
      <c r="F3" s="2"/>
    </row>
    <row r="4" spans="1:12" ht="12.75" customHeight="1" x14ac:dyDescent="0.2">
      <c r="A4" s="59"/>
      <c r="B4" s="67" t="s">
        <v>14</v>
      </c>
      <c r="C4" s="67" t="s">
        <v>21</v>
      </c>
      <c r="D4" s="69" t="s">
        <v>3</v>
      </c>
      <c r="E4" s="65"/>
      <c r="F4" s="71"/>
      <c r="G4" s="51"/>
    </row>
    <row r="5" spans="1:12" ht="105" customHeight="1" thickBot="1" x14ac:dyDescent="0.25">
      <c r="A5" s="60"/>
      <c r="B5" s="68"/>
      <c r="C5" s="68"/>
      <c r="D5" s="70"/>
      <c r="E5" s="66"/>
      <c r="F5" s="72"/>
      <c r="G5" s="51"/>
    </row>
    <row r="6" spans="1:12" s="4" customFormat="1" ht="90" customHeight="1" x14ac:dyDescent="0.35">
      <c r="A6" s="33" t="s">
        <v>4</v>
      </c>
      <c r="B6" s="38">
        <f>'[1]Ставки и дюрация'!B9/1000</f>
        <v>19957026.21305</v>
      </c>
      <c r="C6" s="38">
        <f>'[1]Ставки и дюрация'!E9/1000</f>
        <v>19957026.21305</v>
      </c>
      <c r="D6" s="39">
        <f>C6-B6</f>
        <v>0</v>
      </c>
      <c r="E6" s="40">
        <v>18954967.399999999</v>
      </c>
      <c r="F6" s="15"/>
      <c r="G6" s="3"/>
    </row>
    <row r="7" spans="1:12" ht="90" customHeight="1" x14ac:dyDescent="0.35">
      <c r="A7" s="34" t="s">
        <v>5</v>
      </c>
      <c r="B7" s="41">
        <f>'[1]Ставки и дюрация'!B18/1000</f>
        <v>42700000</v>
      </c>
      <c r="C7" s="41">
        <f>'[1]Ставки и дюрация'!E18/1000</f>
        <v>42700000</v>
      </c>
      <c r="D7" s="39">
        <f t="shared" ref="D7:D10" si="0">C7-B7</f>
        <v>0</v>
      </c>
      <c r="E7" s="42">
        <v>45300000</v>
      </c>
      <c r="F7" s="16"/>
      <c r="G7" s="5"/>
      <c r="K7" s="4"/>
    </row>
    <row r="8" spans="1:12" ht="90" customHeight="1" x14ac:dyDescent="0.35">
      <c r="A8" s="35" t="s">
        <v>6</v>
      </c>
      <c r="B8" s="41">
        <f>'[1]Ставки и дюрация'!B25/1000</f>
        <v>12219963.75</v>
      </c>
      <c r="C8" s="41">
        <f>'[1]Ставки и дюрация'!E25/1000</f>
        <v>0</v>
      </c>
      <c r="D8" s="39">
        <f t="shared" si="0"/>
        <v>-12219963.75</v>
      </c>
      <c r="E8" s="42">
        <v>10650535.9</v>
      </c>
      <c r="F8" s="16"/>
      <c r="G8" s="5"/>
      <c r="K8" s="4"/>
    </row>
    <row r="9" spans="1:12" ht="96" customHeight="1" thickBot="1" x14ac:dyDescent="0.4">
      <c r="A9" s="36" t="s">
        <v>7</v>
      </c>
      <c r="B9" s="43">
        <f>'[1]Ставки и дюрация'!B26/1000</f>
        <v>209872.86</v>
      </c>
      <c r="C9" s="43">
        <f>'[1]Ставки и дюрация'!E26/1000</f>
        <v>200735.86</v>
      </c>
      <c r="D9" s="44">
        <f t="shared" si="0"/>
        <v>-9137</v>
      </c>
      <c r="E9" s="45">
        <v>155130</v>
      </c>
      <c r="F9" s="17"/>
      <c r="G9" s="5"/>
      <c r="H9" s="73"/>
      <c r="I9" s="73"/>
      <c r="J9" s="6"/>
      <c r="K9" s="4"/>
      <c r="L9" s="7"/>
    </row>
    <row r="10" spans="1:12" s="9" customFormat="1" ht="90" customHeight="1" thickBot="1" x14ac:dyDescent="0.25">
      <c r="A10" s="37" t="s">
        <v>8</v>
      </c>
      <c r="B10" s="46">
        <f>SUM(B6:B9)</f>
        <v>75086862.823050007</v>
      </c>
      <c r="C10" s="46">
        <f>SUM(C6:C9)</f>
        <v>62857762.07305</v>
      </c>
      <c r="D10" s="47">
        <f t="shared" si="0"/>
        <v>-12229100.750000007</v>
      </c>
      <c r="E10" s="53">
        <f>SUM(E6:E9)</f>
        <v>75060633.299999997</v>
      </c>
      <c r="F10" s="18"/>
      <c r="G10" s="5"/>
      <c r="H10" s="74"/>
      <c r="I10" s="74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52"/>
      <c r="I11" s="52"/>
      <c r="J11" s="8"/>
      <c r="K11" s="8"/>
      <c r="L11" s="8"/>
    </row>
    <row r="12" spans="1:12" s="9" customFormat="1" ht="153" customHeight="1" x14ac:dyDescent="0.2">
      <c r="A12" s="75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2"/>
      <c r="I13" s="52"/>
      <c r="J13" s="8"/>
      <c r="K13" s="8"/>
      <c r="L13" s="8"/>
    </row>
    <row r="14" spans="1:12" s="21" customFormat="1" ht="0.75" hidden="1" customHeight="1" x14ac:dyDescent="0.3">
      <c r="A14" s="76"/>
      <c r="B14" s="77"/>
      <c r="C14" s="77"/>
      <c r="D14" s="77"/>
      <c r="E14" s="77"/>
      <c r="F14" s="77"/>
      <c r="G14" s="77"/>
      <c r="H14" s="77"/>
    </row>
    <row r="15" spans="1:12" s="21" customFormat="1" ht="37.5" customHeight="1" x14ac:dyDescent="0.2">
      <c r="A15" s="78" t="s">
        <v>1</v>
      </c>
      <c r="B15" s="78"/>
      <c r="C15" s="78"/>
      <c r="D15" s="78"/>
      <c r="E15" s="78"/>
      <c r="F15" s="78"/>
      <c r="G15" s="78"/>
      <c r="H15" s="78"/>
      <c r="I15" s="78"/>
    </row>
    <row r="16" spans="1:12" s="22" customFormat="1" ht="48.75" customHeight="1" x14ac:dyDescent="0.2">
      <c r="A16" s="54"/>
      <c r="B16" s="54"/>
      <c r="C16" s="54"/>
      <c r="D16" s="54"/>
      <c r="E16" s="54"/>
      <c r="F16" s="54"/>
      <c r="G16" s="49"/>
      <c r="H16" s="49"/>
    </row>
    <row r="17" spans="1:10" s="22" customFormat="1" ht="49.5" customHeight="1" x14ac:dyDescent="0.25">
      <c r="A17" s="79"/>
      <c r="B17" s="79"/>
      <c r="C17" s="79"/>
      <c r="D17" s="79"/>
      <c r="E17" s="79"/>
      <c r="F17" s="79"/>
      <c r="G17" s="23"/>
      <c r="H17" s="23"/>
    </row>
    <row r="18" spans="1:10" s="22" customFormat="1" ht="49.5" customHeight="1" x14ac:dyDescent="0.25">
      <c r="A18" s="79"/>
      <c r="B18" s="79"/>
      <c r="C18" s="79"/>
      <c r="D18" s="79"/>
      <c r="E18" s="79"/>
      <c r="F18" s="79"/>
      <c r="G18" s="23"/>
      <c r="H18" s="23"/>
    </row>
    <row r="19" spans="1:10" s="22" customFormat="1" ht="49.5" customHeight="1" x14ac:dyDescent="0.25">
      <c r="A19" s="79"/>
      <c r="B19" s="79"/>
      <c r="C19" s="79"/>
      <c r="D19" s="79"/>
      <c r="E19" s="79"/>
      <c r="F19" s="79"/>
      <c r="G19" s="24"/>
      <c r="H19" s="24"/>
    </row>
    <row r="20" spans="1:10" s="22" customFormat="1" ht="49.5" hidden="1" customHeight="1" x14ac:dyDescent="0.25">
      <c r="A20" s="79"/>
      <c r="B20" s="79"/>
      <c r="C20" s="79"/>
      <c r="D20" s="79"/>
      <c r="E20" s="79"/>
      <c r="F20" s="48"/>
      <c r="G20" s="23"/>
      <c r="H20" s="23"/>
    </row>
    <row r="21" spans="1:10" s="22" customFormat="1" ht="49.5" customHeight="1" x14ac:dyDescent="0.25">
      <c r="A21" s="79"/>
      <c r="B21" s="79"/>
      <c r="C21" s="79"/>
      <c r="D21" s="79"/>
      <c r="E21" s="79"/>
      <c r="F21" s="79"/>
      <c r="G21" s="24"/>
      <c r="H21" s="24"/>
      <c r="I21" s="25"/>
      <c r="J21" s="25"/>
    </row>
    <row r="22" spans="1:10" hidden="1" x14ac:dyDescent="0.2">
      <c r="A22" s="51"/>
      <c r="B22" s="51"/>
      <c r="C22" s="51"/>
      <c r="D22" s="51"/>
      <c r="E22" s="51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10" sqref="A10:H10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1" t="s">
        <v>18</v>
      </c>
      <c r="B2" s="82"/>
      <c r="C2" s="82"/>
      <c r="D2" s="82"/>
      <c r="E2" s="82"/>
      <c r="F2" s="82"/>
      <c r="G2" s="82"/>
      <c r="H2" s="82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3" t="s">
        <v>12</v>
      </c>
      <c r="B4" s="84"/>
      <c r="C4" s="84"/>
      <c r="D4" s="84"/>
      <c r="E4" s="84"/>
      <c r="F4" s="85"/>
      <c r="G4" s="30" t="s">
        <v>11</v>
      </c>
      <c r="H4" s="30" t="s">
        <v>13</v>
      </c>
    </row>
    <row r="5" spans="1:8" ht="80.25" customHeight="1" x14ac:dyDescent="0.2">
      <c r="A5" s="86" t="s">
        <v>19</v>
      </c>
      <c r="B5" s="87"/>
      <c r="C5" s="87"/>
      <c r="D5" s="87"/>
      <c r="E5" s="87"/>
      <c r="F5" s="87"/>
      <c r="G5" s="29">
        <v>102031109.7</v>
      </c>
      <c r="H5" s="28">
        <f>'[1]Интернет л.1'!C10</f>
        <v>62857762.07305</v>
      </c>
    </row>
    <row r="6" spans="1:8" ht="80.25" customHeight="1" x14ac:dyDescent="0.2">
      <c r="A6" s="88" t="s">
        <v>20</v>
      </c>
      <c r="B6" s="89"/>
      <c r="C6" s="89"/>
      <c r="D6" s="89"/>
      <c r="E6" s="89"/>
      <c r="F6" s="90"/>
      <c r="G6" s="29">
        <v>4676234.4000000004</v>
      </c>
      <c r="H6" s="28">
        <v>1153229.8999999999</v>
      </c>
    </row>
    <row r="7" spans="1:8" ht="80.25" customHeight="1" x14ac:dyDescent="0.2">
      <c r="A7" s="88" t="s">
        <v>10</v>
      </c>
      <c r="B7" s="89"/>
      <c r="C7" s="89"/>
      <c r="D7" s="89"/>
      <c r="E7" s="89"/>
      <c r="F7" s="90"/>
      <c r="G7" s="29">
        <f>60</f>
        <v>60</v>
      </c>
      <c r="H7" s="28">
        <f>H5/136041479.6*100</f>
        <v>46.204850357309702</v>
      </c>
    </row>
    <row r="8" spans="1:8" ht="80.25" customHeight="1" thickBot="1" x14ac:dyDescent="0.25">
      <c r="A8" s="91" t="s">
        <v>9</v>
      </c>
      <c r="B8" s="92"/>
      <c r="C8" s="92"/>
      <c r="D8" s="92"/>
      <c r="E8" s="92"/>
      <c r="F8" s="92"/>
      <c r="G8" s="27">
        <v>45</v>
      </c>
      <c r="H8" s="26">
        <f>('[1]Интернет л.1'!C8+'[1]Интернет л.1'!C7)/136041479.6*100</f>
        <v>31.387485732697073</v>
      </c>
    </row>
    <row r="9" spans="1:8" ht="18" customHeight="1" x14ac:dyDescent="0.2"/>
    <row r="10" spans="1:8" ht="42.75" customHeight="1" x14ac:dyDescent="0.2">
      <c r="A10" s="80" t="s">
        <v>22</v>
      </c>
      <c r="B10" s="80"/>
      <c r="C10" s="80"/>
      <c r="D10" s="80"/>
      <c r="E10" s="80"/>
      <c r="F10" s="80"/>
      <c r="G10" s="80"/>
      <c r="H10" s="80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2019-04-01T09:17:26Z</cp:lastPrinted>
  <dcterms:created xsi:type="dcterms:W3CDTF">2018-07-05T14:50:24Z</dcterms:created>
  <dcterms:modified xsi:type="dcterms:W3CDTF">2019-04-03T07:21:22Z</dcterms:modified>
</cp:coreProperties>
</file>