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495"/>
  </bookViews>
  <sheets>
    <sheet name="Интернет л.1" sheetId="26" r:id="rId1"/>
    <sheet name="Интернет л.2" sheetId="25" r:id="rId2"/>
  </sheets>
  <externalReferences>
    <externalReference r:id="rId3"/>
  </externalReferences>
  <definedNames>
    <definedName name="Z_EA697C8D_7874_4C19_AF3E_6CA92D776CEC_.wvu.Cols" localSheetId="0" hidden="1">'Интернет л.1'!$B:$B</definedName>
    <definedName name="Z_EA697C8D_7874_4C19_AF3E_6CA92D776CEC_.wvu.Rows" localSheetId="0" hidden="1">'Интернет л.1'!#REF!</definedName>
    <definedName name="_xlnm.Print_Area" localSheetId="0">'Интернет л.1'!$A$1:$J$55</definedName>
  </definedNames>
  <calcPr calcId="145621"/>
</workbook>
</file>

<file path=xl/calcChain.xml><?xml version="1.0" encoding="utf-8"?>
<calcChain xmlns="http://schemas.openxmlformats.org/spreadsheetml/2006/main">
  <c r="D11" i="26" l="1"/>
  <c r="E10" i="26"/>
  <c r="C9" i="26"/>
  <c r="B9" i="26"/>
  <c r="D9" i="26" s="1"/>
  <c r="C8" i="26"/>
  <c r="D8" i="26" s="1"/>
  <c r="B8" i="26"/>
  <c r="C7" i="26"/>
  <c r="B7" i="26"/>
  <c r="D7" i="26" s="1"/>
  <c r="C6" i="26"/>
  <c r="D6" i="26" s="1"/>
  <c r="B6" i="26"/>
  <c r="B10" i="26" s="1"/>
  <c r="H8" i="25"/>
  <c r="G7" i="25"/>
  <c r="H5" i="25"/>
  <c r="H7" i="25" s="1"/>
  <c r="C10" i="26" l="1"/>
  <c r="D10" i="26" s="1"/>
</calcChain>
</file>

<file path=xl/sharedStrings.xml><?xml version="1.0" encoding="utf-8"?>
<sst xmlns="http://schemas.openxmlformats.org/spreadsheetml/2006/main" count="24" uniqueCount="24">
  <si>
    <t>Вид заимствования</t>
  </si>
  <si>
    <t xml:space="preserve">Динамика и структура государственного долга </t>
  </si>
  <si>
    <t>тыс. рублей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</si>
  <si>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</si>
  <si>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</si>
  <si>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</si>
  <si>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</si>
  <si>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</si>
  <si>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</si>
  <si>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года) (%)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</si>
  <si>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года) (%)</t>
  </si>
  <si>
    <t xml:space="preserve">Лимиты/
ограничения </t>
  </si>
  <si>
    <t>Требование нормативного акта</t>
  </si>
  <si>
    <t xml:space="preserve">
Исполнение
</t>
  </si>
  <si>
    <t>Госдолг
на 01.01.2019</t>
  </si>
  <si>
    <t>Прогноз
по госдолгу
на 01.01.2020
( с учетом уточнений от 30.04.19г. №32-З)</t>
  </si>
  <si>
    <t>Предельный объем государственного долга Нижегородской области на 2019 год  (закон Нижегородской области от 24.12.2018 N 142-З "Об областном бюджете на 2019 год и на плановый период 2020 и 2021 годов" (с учетом изменений на 30.04.2019)), тыс. рублей</t>
  </si>
  <si>
    <t>Предельный объем расходов на обслуживание государственного долга Нижегородской области на 2019 год
(закон Нижегородской области от 24.12.2018 N 142-З "Об областном бюджете на 2019 год и на плановый период 2020 и 2021 годов"  (с учетом изменений на 30.04.2019)), тыс. рублей</t>
  </si>
  <si>
    <t>Информация по исполнению лимитов/ограничений по государственному долгу на 01.07.2019 г.</t>
  </si>
  <si>
    <t>Ограничения и лимиты, установленные законодательством РФ, нормативными правовыми актами Нижегородской области и соглашениями с Министерством финансов РФ, по состоянию на 01.07.2019 г. не превышены.</t>
  </si>
  <si>
    <t>ИНФОРМАЦИЯ ПО ГОСУДАРСТВЕННОМУ ДОЛГУ НИЖЕГОРОДСКОЙ ОБЛАСТИ НА 01.07.2019 г.</t>
  </si>
  <si>
    <t>Госдолг
на 01.07.2019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</si>
  <si>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объёма государственного долга на 01.07.2019 г. по сравнению с 01.01.2019 г. произошло за счёт: 
-  уменьшения объёма основного долга  по   кредитам коммерческих банков произошло за счёт досрочного погашения  кредитов коммерческих банков;
- уменьшения объёма обязательств по предоставленной государственной гарантии за счёт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</si>
  <si>
    <t>Динамика по государственному долгу
 за период с 01.01.19г. по 01.07.19г.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</si>
</sst>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sz val="20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4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4" fillId="0" borderId="0" xfId="0" applyFont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0" borderId="0" xfId="0" applyFont="1" applyBorder="1"/>
    <xf numFmtId="0" fontId="5" fillId="0" borderId="0" xfId="0" applyFont="1"/>
    <xf numFmtId="0" fontId="3" fillId="0" borderId="0" xfId="0" applyFont="1" applyBorder="1" applyAlignment="1">
      <alignment vertical="center"/>
    </xf>
    <xf numFmtId="4" fontId="3" fillId="0" borderId="0" xfId="1" applyNumberFormat="1" applyFont="1" applyBorder="1" applyAlignment="1">
      <alignment horizontal="right" vertical="center"/>
    </xf>
    <xf numFmtId="4" fontId="4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4" fontId="3" fillId="0" borderId="10" xfId="0" applyNumberFormat="1" applyFont="1" applyBorder="1" applyAlignment="1">
      <alignment horizontal="right" wrapText="1"/>
    </xf>
    <xf numFmtId="4" fontId="3" fillId="0" borderId="13" xfId="1" applyNumberFormat="1" applyFont="1" applyBorder="1" applyAlignment="1">
      <alignment horizontal="right" vertical="center" wrapText="1"/>
    </xf>
    <xf numFmtId="4" fontId="3" fillId="0" borderId="16" xfId="1" applyNumberFormat="1" applyFont="1" applyBorder="1" applyAlignment="1">
      <alignment horizontal="right" vertical="center" wrapText="1"/>
    </xf>
    <xf numFmtId="4" fontId="6" fillId="3" borderId="3" xfId="1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wrapText="1"/>
    </xf>
    <xf numFmtId="4" fontId="6" fillId="4" borderId="0" xfId="1" applyNumberFormat="1" applyFont="1" applyFill="1" applyBorder="1" applyAlignment="1">
      <alignment horizontal="right" vertical="center" wrapText="1"/>
    </xf>
    <xf numFmtId="0" fontId="5" fillId="4" borderId="0" xfId="0" applyFont="1" applyFill="1" applyBorder="1"/>
    <xf numFmtId="0" fontId="0" fillId="4" borderId="0" xfId="0" applyFill="1" applyBorder="1"/>
    <xf numFmtId="4" fontId="15" fillId="4" borderId="0" xfId="0" applyNumberFormat="1" applyFont="1" applyFill="1" applyBorder="1"/>
    <xf numFmtId="164" fontId="15" fillId="4" borderId="0" xfId="0" applyNumberFormat="1" applyFont="1" applyFill="1" applyBorder="1"/>
    <xf numFmtId="4" fontId="0" fillId="4" borderId="0" xfId="0" applyNumberFormat="1" applyFill="1" applyBorder="1"/>
    <xf numFmtId="164" fontId="5" fillId="0" borderId="17" xfId="0" applyNumberFormat="1" applyFont="1" applyBorder="1"/>
    <xf numFmtId="164" fontId="5" fillId="0" borderId="18" xfId="0" applyNumberFormat="1" applyFont="1" applyFill="1" applyBorder="1"/>
    <xf numFmtId="164" fontId="5" fillId="0" borderId="12" xfId="0" applyNumberFormat="1" applyFont="1" applyBorder="1"/>
    <xf numFmtId="164" fontId="5" fillId="0" borderId="11" xfId="0" applyNumberFormat="1" applyFont="1" applyFill="1" applyBorder="1"/>
    <xf numFmtId="0" fontId="14" fillId="2" borderId="25" xfId="0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0" fillId="0" borderId="32" xfId="0" applyFont="1" applyBorder="1" applyAlignment="1">
      <alignment horizontal="left" vertical="center" wrapText="1"/>
    </xf>
    <xf numFmtId="0" fontId="10" fillId="0" borderId="34" xfId="0" applyFont="1" applyBorder="1" applyAlignment="1">
      <alignment vertical="center" wrapText="1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 wrapText="1"/>
    </xf>
    <xf numFmtId="0" fontId="10" fillId="6" borderId="37" xfId="0" applyFont="1" applyFill="1" applyBorder="1" applyAlignment="1">
      <alignment horizontal="left" vertical="center"/>
    </xf>
    <xf numFmtId="4" fontId="11" fillId="0" borderId="9" xfId="0" applyNumberFormat="1" applyFont="1" applyBorder="1" applyAlignment="1">
      <alignment horizontal="right" wrapText="1"/>
    </xf>
    <xf numFmtId="4" fontId="11" fillId="0" borderId="1" xfId="0" applyNumberFormat="1" applyFont="1" applyBorder="1" applyAlignment="1">
      <alignment horizontal="right" wrapText="1"/>
    </xf>
    <xf numFmtId="4" fontId="11" fillId="0" borderId="33" xfId="0" applyNumberFormat="1" applyFont="1" applyBorder="1" applyAlignment="1">
      <alignment horizontal="right" wrapText="1"/>
    </xf>
    <xf numFmtId="4" fontId="11" fillId="0" borderId="11" xfId="1" applyNumberFormat="1" applyFont="1" applyBorder="1" applyAlignment="1">
      <alignment horizontal="right"/>
    </xf>
    <xf numFmtId="4" fontId="11" fillId="0" borderId="12" xfId="1" applyNumberFormat="1" applyFont="1" applyBorder="1" applyAlignment="1">
      <alignment horizontal="right"/>
    </xf>
    <xf numFmtId="4" fontId="11" fillId="0" borderId="14" xfId="1" applyNumberFormat="1" applyFont="1" applyBorder="1" applyAlignment="1">
      <alignment horizontal="right"/>
    </xf>
    <xf numFmtId="4" fontId="11" fillId="0" borderId="15" xfId="0" applyNumberFormat="1" applyFont="1" applyBorder="1" applyAlignment="1">
      <alignment horizontal="right" wrapText="1"/>
    </xf>
    <xf numFmtId="4" fontId="11" fillId="0" borderId="36" xfId="1" applyNumberFormat="1" applyFont="1" applyBorder="1" applyAlignment="1">
      <alignment horizontal="right"/>
    </xf>
    <xf numFmtId="4" fontId="10" fillId="6" borderId="38" xfId="1" applyNumberFormat="1" applyFont="1" applyFill="1" applyBorder="1" applyAlignment="1">
      <alignment horizontal="right" vertical="center"/>
    </xf>
    <xf numFmtId="4" fontId="10" fillId="6" borderId="38" xfId="0" applyNumberFormat="1" applyFont="1" applyFill="1" applyBorder="1" applyAlignment="1">
      <alignment horizontal="right" vertical="center" wrapText="1"/>
    </xf>
    <xf numFmtId="164" fontId="10" fillId="6" borderId="3" xfId="1" applyNumberFormat="1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4" fillId="4" borderId="0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10" fillId="2" borderId="5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justify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justify" vertical="center" wrapText="1"/>
    </xf>
    <xf numFmtId="0" fontId="3" fillId="0" borderId="23" xfId="0" applyFont="1" applyFill="1" applyBorder="1" applyAlignment="1">
      <alignment horizontal="justify" vertical="center" wrapText="1"/>
    </xf>
    <xf numFmtId="0" fontId="3" fillId="0" borderId="22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justify" vertical="center" wrapText="1"/>
    </xf>
    <xf numFmtId="0" fontId="3" fillId="4" borderId="19" xfId="0" applyFont="1" applyFill="1" applyBorder="1" applyAlignment="1">
      <alignment horizontal="justify" vertical="center" wrapText="1"/>
    </xf>
    <xf numFmtId="0" fontId="3" fillId="4" borderId="18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Федеральные бюджетные кредиты 
31,8%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tx>
                <c:rich>
                  <a:bodyPr/>
                  <a:lstStyle/>
                  <a:p>
                    <a:pPr>
                      <a:defRPr sz="1600" b="1"/>
                    </a:pPr>
                    <a:r>
                      <a:rPr lang="ru-RU"/>
                      <a:t>Государственные гарантии
0,3%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л.1'!$C$6:$C$9</c:f>
              <c:numCache>
                <c:formatCode>#,##0.00</c:formatCode>
                <c:ptCount val="4"/>
                <c:pt idx="0">
                  <c:v>19957026.21305</c:v>
                </c:pt>
                <c:pt idx="1">
                  <c:v>42700000</c:v>
                </c:pt>
                <c:pt idx="2">
                  <c:v>0</c:v>
                </c:pt>
                <c:pt idx="3">
                  <c:v>200735.86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([1]Приложение№1!$EW$2,[1]Приложение№1!$FC$2,[1]Приложение№1!$FI$2:$FP$2)</c:f>
              <c:strCache>
                <c:ptCount val="10"/>
                <c:pt idx="0">
                  <c:v>01.01.18г.</c:v>
                </c:pt>
                <c:pt idx="1">
                  <c:v>01.07.18г.</c:v>
                </c:pt>
                <c:pt idx="2">
                  <c:v>01.01.19г.</c:v>
                </c:pt>
                <c:pt idx="3">
                  <c:v>01.02.19г.</c:v>
                </c:pt>
                <c:pt idx="4">
                  <c:v>01.03.19г.</c:v>
                </c:pt>
                <c:pt idx="5">
                  <c:v>01.04.19г.</c:v>
                </c:pt>
                <c:pt idx="6">
                  <c:v>01.05.19г.</c:v>
                </c:pt>
                <c:pt idx="7">
                  <c:v>01.06.19г.</c:v>
                </c:pt>
                <c:pt idx="8">
                  <c:v>01.07.19г.</c:v>
                </c:pt>
                <c:pt idx="9">
                  <c:v>01.01.20г.
(прогноз)</c:v>
                </c:pt>
              </c:strCache>
            </c:strRef>
          </c:cat>
          <c:val>
            <c:numRef>
              <c:f>([1]Приложение№1!$EW$3,[1]Приложение№1!$FC$3,[1]Приложение№1!$FI$3:$FP$3)</c:f>
              <c:numCache>
                <c:formatCode>General</c:formatCode>
                <c:ptCount val="10"/>
                <c:pt idx="0">
                  <c:v>20959084.96305</c:v>
                </c:pt>
                <c:pt idx="1">
                  <c:v>31945227.96305</c:v>
                </c:pt>
                <c:pt idx="2">
                  <c:v>19957026.21305</c:v>
                </c:pt>
                <c:pt idx="3">
                  <c:v>19957026.21305</c:v>
                </c:pt>
                <c:pt idx="4">
                  <c:v>19957026.21305</c:v>
                </c:pt>
                <c:pt idx="5">
                  <c:v>19957026.21305</c:v>
                </c:pt>
                <c:pt idx="6">
                  <c:v>19957026.21305</c:v>
                </c:pt>
                <c:pt idx="7">
                  <c:v>19957026.21305</c:v>
                </c:pt>
                <c:pt idx="8">
                  <c:v>19957026.21305</c:v>
                </c:pt>
                <c:pt idx="9">
                  <c:v>18954967.399999999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([1]Приложение№1!$EW$2,[1]Приложение№1!$FC$2,[1]Приложение№1!$FI$2:$FP$2)</c:f>
              <c:strCache>
                <c:ptCount val="10"/>
                <c:pt idx="0">
                  <c:v>01.01.18г.</c:v>
                </c:pt>
                <c:pt idx="1">
                  <c:v>01.07.18г.</c:v>
                </c:pt>
                <c:pt idx="2">
                  <c:v>01.01.19г.</c:v>
                </c:pt>
                <c:pt idx="3">
                  <c:v>01.02.19г.</c:v>
                </c:pt>
                <c:pt idx="4">
                  <c:v>01.03.19г.</c:v>
                </c:pt>
                <c:pt idx="5">
                  <c:v>01.04.19г.</c:v>
                </c:pt>
                <c:pt idx="6">
                  <c:v>01.05.19г.</c:v>
                </c:pt>
                <c:pt idx="7">
                  <c:v>01.06.19г.</c:v>
                </c:pt>
                <c:pt idx="8">
                  <c:v>01.07.19г.</c:v>
                </c:pt>
                <c:pt idx="9">
                  <c:v>01.01.20г.
(прогноз)</c:v>
                </c:pt>
              </c:strCache>
            </c:strRef>
          </c:cat>
          <c:val>
            <c:numRef>
              <c:f>([1]Приложение№1!$EW$24,[1]Приложение№1!$FC$24,[1]Приложение№1!$FI$24:$FP$24)</c:f>
              <c:numCache>
                <c:formatCode>General</c:formatCode>
                <c:ptCount val="10"/>
                <c:pt idx="0">
                  <c:v>38300000</c:v>
                </c:pt>
                <c:pt idx="1">
                  <c:v>38300000</c:v>
                </c:pt>
                <c:pt idx="2">
                  <c:v>42700000</c:v>
                </c:pt>
                <c:pt idx="3">
                  <c:v>42700000</c:v>
                </c:pt>
                <c:pt idx="4">
                  <c:v>42700000</c:v>
                </c:pt>
                <c:pt idx="5">
                  <c:v>42700000</c:v>
                </c:pt>
                <c:pt idx="6">
                  <c:v>42700000</c:v>
                </c:pt>
                <c:pt idx="7">
                  <c:v>42700000</c:v>
                </c:pt>
                <c:pt idx="8">
                  <c:v>42700000</c:v>
                </c:pt>
                <c:pt idx="9">
                  <c:v>45300000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[1]Приложение№1!$A$39</c:f>
              <c:strCache>
                <c:ptCount val="1"/>
                <c:pt idx="0">
                  <c:v>Государственные гарантий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([1]Приложение№1!$EW$2,[1]Приложение№1!$FC$2,[1]Приложение№1!$FI$2:$FP$2)</c:f>
              <c:strCache>
                <c:ptCount val="10"/>
                <c:pt idx="0">
                  <c:v>01.01.18г.</c:v>
                </c:pt>
                <c:pt idx="1">
                  <c:v>01.07.18г.</c:v>
                </c:pt>
                <c:pt idx="2">
                  <c:v>01.01.19г.</c:v>
                </c:pt>
                <c:pt idx="3">
                  <c:v>01.02.19г.</c:v>
                </c:pt>
                <c:pt idx="4">
                  <c:v>01.03.19г.</c:v>
                </c:pt>
                <c:pt idx="5">
                  <c:v>01.04.19г.</c:v>
                </c:pt>
                <c:pt idx="6">
                  <c:v>01.05.19г.</c:v>
                </c:pt>
                <c:pt idx="7">
                  <c:v>01.06.19г.</c:v>
                </c:pt>
                <c:pt idx="8">
                  <c:v>01.07.19г.</c:v>
                </c:pt>
                <c:pt idx="9">
                  <c:v>01.01.20г.
(прогноз)</c:v>
                </c:pt>
              </c:strCache>
            </c:strRef>
          </c:cat>
          <c:val>
            <c:numRef>
              <c:f>([1]Приложение№1!$EW$39,[1]Приложение№1!$FC$39,[1]Приложение№1!$FI$39:$FP$39)</c:f>
              <c:numCache>
                <c:formatCode>General</c:formatCode>
                <c:ptCount val="10"/>
                <c:pt idx="0">
                  <c:v>267412.82</c:v>
                </c:pt>
                <c:pt idx="1">
                  <c:v>253223.16</c:v>
                </c:pt>
                <c:pt idx="2">
                  <c:v>209872.86</c:v>
                </c:pt>
                <c:pt idx="3">
                  <c:v>200735.86</c:v>
                </c:pt>
                <c:pt idx="4">
                  <c:v>200735.86</c:v>
                </c:pt>
                <c:pt idx="5">
                  <c:v>200735.86</c:v>
                </c:pt>
                <c:pt idx="6">
                  <c:v>200735.86</c:v>
                </c:pt>
                <c:pt idx="7">
                  <c:v>200735.86</c:v>
                </c:pt>
                <c:pt idx="8">
                  <c:v>200735.86</c:v>
                </c:pt>
                <c:pt idx="9">
                  <c:v>155130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[1]Приложение№1!$A$38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([1]Приложение№1!$EW$2,[1]Приложение№1!$FC$2,[1]Приложение№1!$FI$2:$FP$2)</c:f>
              <c:strCache>
                <c:ptCount val="10"/>
                <c:pt idx="0">
                  <c:v>01.01.18г.</c:v>
                </c:pt>
                <c:pt idx="1">
                  <c:v>01.07.18г.</c:v>
                </c:pt>
                <c:pt idx="2">
                  <c:v>01.01.19г.</c:v>
                </c:pt>
                <c:pt idx="3">
                  <c:v>01.02.19г.</c:v>
                </c:pt>
                <c:pt idx="4">
                  <c:v>01.03.19г.</c:v>
                </c:pt>
                <c:pt idx="5">
                  <c:v>01.04.19г.</c:v>
                </c:pt>
                <c:pt idx="6">
                  <c:v>01.05.19г.</c:v>
                </c:pt>
                <c:pt idx="7">
                  <c:v>01.06.19г.</c:v>
                </c:pt>
                <c:pt idx="8">
                  <c:v>01.07.19г.</c:v>
                </c:pt>
                <c:pt idx="9">
                  <c:v>01.01.20г.
(прогноз)</c:v>
                </c:pt>
              </c:strCache>
            </c:strRef>
          </c:cat>
          <c:val>
            <c:numRef>
              <c:f>([1]Приложение№1!$EW$38,[1]Приложение№1!$FC$38,[1]Приложение№1!$FI$38:$FP$38)</c:f>
              <c:numCache>
                <c:formatCode>General</c:formatCode>
                <c:ptCount val="10"/>
                <c:pt idx="0">
                  <c:v>16500000</c:v>
                </c:pt>
                <c:pt idx="1">
                  <c:v>0</c:v>
                </c:pt>
                <c:pt idx="2">
                  <c:v>12219963.75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10650535.9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99033472"/>
        <c:axId val="99035008"/>
        <c:axId val="0"/>
      </c:bar3DChart>
      <c:catAx>
        <c:axId val="99033472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99035008"/>
        <c:crosses val="autoZero"/>
        <c:auto val="1"/>
        <c:lblAlgn val="ctr"/>
        <c:lblOffset val="100"/>
        <c:noMultiLvlLbl val="0"/>
      </c:catAx>
      <c:valAx>
        <c:axId val="99035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90334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176386653325793"/>
          <c:y val="1.9221864347304534E-2"/>
          <c:w val="0.19352360029581939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357188</xdr:colOff>
      <xdr:row>2</xdr:row>
      <xdr:rowOff>23813</xdr:rowOff>
    </xdr:from>
    <xdr:to>
      <xdr:col>10</xdr:col>
      <xdr:colOff>95251</xdr:colOff>
      <xdr:row>11</xdr:row>
      <xdr:rowOff>261937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111125</xdr:colOff>
      <xdr:row>15</xdr:row>
      <xdr:rowOff>301625</xdr:rowOff>
    </xdr:from>
    <xdr:to>
      <xdr:col>8</xdr:col>
      <xdr:colOff>2905125</xdr:colOff>
      <xdr:row>51</xdr:row>
      <xdr:rowOff>111124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07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>
            <v>19957026213.049999</v>
          </cell>
          <cell r="E9">
            <v>19957026213.049999</v>
          </cell>
        </row>
        <row r="18">
          <cell r="B18">
            <v>42700000000</v>
          </cell>
          <cell r="E18">
            <v>42700000000</v>
          </cell>
        </row>
        <row r="25">
          <cell r="B25">
            <v>12219963750</v>
          </cell>
          <cell r="E25">
            <v>0</v>
          </cell>
        </row>
        <row r="26">
          <cell r="B26">
            <v>209872860</v>
          </cell>
          <cell r="E26">
            <v>200735860</v>
          </cell>
        </row>
      </sheetData>
      <sheetData sheetId="7">
        <row r="6">
          <cell r="A6" t="str">
            <v xml:space="preserve">Федеральные бюджетные кредиты </v>
          </cell>
        </row>
        <row r="7">
          <cell r="C7">
            <v>42700000</v>
          </cell>
        </row>
        <row r="8">
          <cell r="C8">
            <v>0</v>
          </cell>
        </row>
        <row r="10">
          <cell r="C10">
            <v>62857762.07305</v>
          </cell>
        </row>
      </sheetData>
      <sheetData sheetId="8"/>
      <sheetData sheetId="9">
        <row r="2">
          <cell r="EW2" t="str">
            <v>01.01.18г.</v>
          </cell>
          <cell r="FC2" t="str">
            <v>01.07.18г.</v>
          </cell>
          <cell r="FI2" t="str">
            <v>01.01.19г.</v>
          </cell>
          <cell r="FJ2" t="str">
            <v>01.02.19г.</v>
          </cell>
          <cell r="FK2" t="str">
            <v>01.03.19г.</v>
          </cell>
          <cell r="FL2" t="str">
            <v>01.04.19г.</v>
          </cell>
          <cell r="FM2" t="str">
            <v>01.05.19г.</v>
          </cell>
          <cell r="FN2" t="str">
            <v>01.06.19г.</v>
          </cell>
          <cell r="FO2" t="str">
            <v>01.07.19г.</v>
          </cell>
          <cell r="FP2" t="str">
            <v>01.01.20г.
(прогноз)</v>
          </cell>
        </row>
        <row r="3">
          <cell r="A3" t="str">
            <v>Федеральные бюджетные кредиты</v>
          </cell>
          <cell r="EW3">
            <v>20959084.96305</v>
          </cell>
          <cell r="FC3">
            <v>31945227.96305</v>
          </cell>
          <cell r="FI3">
            <v>19957026.21305</v>
          </cell>
          <cell r="FJ3">
            <v>19957026.21305</v>
          </cell>
          <cell r="FK3">
            <v>19957026.21305</v>
          </cell>
          <cell r="FL3">
            <v>19957026.21305</v>
          </cell>
          <cell r="FM3">
            <v>19957026.21305</v>
          </cell>
          <cell r="FN3">
            <v>19957026.21305</v>
          </cell>
          <cell r="FO3">
            <v>19957026.21305</v>
          </cell>
          <cell r="FP3">
            <v>18954967.399999999</v>
          </cell>
        </row>
        <row r="24">
          <cell r="A24" t="str">
            <v xml:space="preserve">Государственные ценные бумаги </v>
          </cell>
          <cell r="EW24">
            <v>38300000</v>
          </cell>
          <cell r="FC24">
            <v>38300000</v>
          </cell>
          <cell r="FI24">
            <v>42700000</v>
          </cell>
          <cell r="FJ24">
            <v>42700000</v>
          </cell>
          <cell r="FK24">
            <v>42700000</v>
          </cell>
          <cell r="FL24">
            <v>42700000</v>
          </cell>
          <cell r="FM24">
            <v>42700000</v>
          </cell>
          <cell r="FN24">
            <v>42700000</v>
          </cell>
          <cell r="FO24">
            <v>42700000</v>
          </cell>
          <cell r="FP24">
            <v>45300000</v>
          </cell>
        </row>
        <row r="38">
          <cell r="A38" t="str">
            <v>Кредиты коммерческих банков</v>
          </cell>
          <cell r="EW38">
            <v>16500000</v>
          </cell>
          <cell r="FC38">
            <v>0</v>
          </cell>
          <cell r="FI38">
            <v>12219963.75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10650535.9</v>
          </cell>
        </row>
        <row r="39">
          <cell r="A39" t="str">
            <v>Государственные гарантий</v>
          </cell>
          <cell r="EW39">
            <v>267412.82</v>
          </cell>
          <cell r="FC39">
            <v>253223.16</v>
          </cell>
          <cell r="FI39">
            <v>209872.86</v>
          </cell>
          <cell r="FJ39">
            <v>200735.86</v>
          </cell>
          <cell r="FK39">
            <v>200735.86</v>
          </cell>
          <cell r="FL39">
            <v>200735.86</v>
          </cell>
          <cell r="FM39">
            <v>200735.86</v>
          </cell>
          <cell r="FN39">
            <v>200735.86</v>
          </cell>
          <cell r="FO39">
            <v>200735.86</v>
          </cell>
          <cell r="FP39">
            <v>155130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tabSelected="1" view="pageBreakPreview" zoomScale="40" zoomScaleNormal="75" zoomScaleSheetLayoutView="40" workbookViewId="0">
      <selection activeCell="B3" sqref="B3:D3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8.7109375" customWidth="1"/>
    <col min="6" max="6" width="15" hidden="1" customWidth="1"/>
    <col min="7" max="7" width="67.5703125" customWidth="1"/>
    <col min="8" max="8" width="56.140625" customWidth="1"/>
    <col min="9" max="9" width="55.285156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56" t="s">
        <v>20</v>
      </c>
      <c r="B1" s="57"/>
      <c r="C1" s="57"/>
      <c r="D1" s="57"/>
      <c r="E1" s="57"/>
      <c r="F1" s="57"/>
      <c r="G1" s="57"/>
      <c r="H1" s="57"/>
      <c r="I1" s="57"/>
      <c r="J1" s="57"/>
      <c r="K1" s="1"/>
      <c r="L1" s="1"/>
    </row>
    <row r="2" spans="1:12" ht="69" customHeight="1" thickBot="1" x14ac:dyDescent="0.35">
      <c r="A2" s="58" t="s">
        <v>2</v>
      </c>
      <c r="B2" s="58"/>
      <c r="C2" s="58"/>
      <c r="D2" s="58"/>
      <c r="E2" s="58"/>
      <c r="F2" s="50"/>
      <c r="G2" s="50"/>
      <c r="H2" s="50"/>
      <c r="I2" s="50"/>
      <c r="J2" s="50"/>
      <c r="K2" s="1"/>
      <c r="L2" s="1"/>
    </row>
    <row r="3" spans="1:12" ht="70.5" customHeight="1" thickBot="1" x14ac:dyDescent="0.3">
      <c r="A3" s="59" t="s">
        <v>0</v>
      </c>
      <c r="B3" s="62" t="s">
        <v>23</v>
      </c>
      <c r="C3" s="63"/>
      <c r="D3" s="64"/>
      <c r="E3" s="65" t="s">
        <v>15</v>
      </c>
      <c r="F3" s="2"/>
    </row>
    <row r="4" spans="1:12" ht="12.75" customHeight="1" x14ac:dyDescent="0.2">
      <c r="A4" s="60"/>
      <c r="B4" s="68" t="s">
        <v>14</v>
      </c>
      <c r="C4" s="68" t="s">
        <v>21</v>
      </c>
      <c r="D4" s="70" t="s">
        <v>3</v>
      </c>
      <c r="E4" s="66"/>
      <c r="F4" s="72"/>
      <c r="G4" s="51"/>
    </row>
    <row r="5" spans="1:12" ht="91.5" customHeight="1" thickBot="1" x14ac:dyDescent="0.25">
      <c r="A5" s="61"/>
      <c r="B5" s="69"/>
      <c r="C5" s="69"/>
      <c r="D5" s="71"/>
      <c r="E5" s="67"/>
      <c r="F5" s="73"/>
      <c r="G5" s="51"/>
    </row>
    <row r="6" spans="1:12" s="4" customFormat="1" ht="90" customHeight="1" x14ac:dyDescent="0.35">
      <c r="A6" s="33" t="s">
        <v>4</v>
      </c>
      <c r="B6" s="38">
        <f>'[1]Ставки и дюрация'!B9/1000</f>
        <v>19957026.21305</v>
      </c>
      <c r="C6" s="38">
        <f>'[1]Ставки и дюрация'!E9/1000</f>
        <v>19957026.21305</v>
      </c>
      <c r="D6" s="39">
        <f>C6-B6</f>
        <v>0</v>
      </c>
      <c r="E6" s="40">
        <v>18954967.399999999</v>
      </c>
      <c r="F6" s="15"/>
      <c r="G6" s="3"/>
    </row>
    <row r="7" spans="1:12" ht="90" customHeight="1" x14ac:dyDescent="0.35">
      <c r="A7" s="34" t="s">
        <v>5</v>
      </c>
      <c r="B7" s="41">
        <f>'[1]Ставки и дюрация'!B18/1000</f>
        <v>42700000</v>
      </c>
      <c r="C7" s="41">
        <f>'[1]Ставки и дюрация'!E18/1000</f>
        <v>42700000</v>
      </c>
      <c r="D7" s="39">
        <f t="shared" ref="D7:D10" si="0">C7-B7</f>
        <v>0</v>
      </c>
      <c r="E7" s="42">
        <v>45300000</v>
      </c>
      <c r="F7" s="16"/>
      <c r="G7" s="5"/>
      <c r="K7" s="4"/>
    </row>
    <row r="8" spans="1:12" ht="90" customHeight="1" x14ac:dyDescent="0.35">
      <c r="A8" s="35" t="s">
        <v>6</v>
      </c>
      <c r="B8" s="41">
        <f>'[1]Ставки и дюрация'!B25/1000</f>
        <v>12219963.75</v>
      </c>
      <c r="C8" s="41">
        <f>'[1]Ставки и дюрация'!E25/1000</f>
        <v>0</v>
      </c>
      <c r="D8" s="39">
        <f t="shared" si="0"/>
        <v>-12219963.75</v>
      </c>
      <c r="E8" s="42">
        <v>10650535.9</v>
      </c>
      <c r="F8" s="16"/>
      <c r="G8" s="5"/>
      <c r="K8" s="4"/>
    </row>
    <row r="9" spans="1:12" ht="96" customHeight="1" thickBot="1" x14ac:dyDescent="0.4">
      <c r="A9" s="36" t="s">
        <v>7</v>
      </c>
      <c r="B9" s="43">
        <f>'[1]Ставки и дюрация'!B26/1000</f>
        <v>209872.86</v>
      </c>
      <c r="C9" s="43">
        <f>'[1]Ставки и дюрация'!E26/1000</f>
        <v>200735.86</v>
      </c>
      <c r="D9" s="44">
        <f t="shared" si="0"/>
        <v>-9137</v>
      </c>
      <c r="E9" s="45">
        <v>155130</v>
      </c>
      <c r="F9" s="17"/>
      <c r="G9" s="5"/>
      <c r="H9" s="74"/>
      <c r="I9" s="74"/>
      <c r="J9" s="6"/>
      <c r="K9" s="4"/>
      <c r="L9" s="7"/>
    </row>
    <row r="10" spans="1:12" s="9" customFormat="1" ht="90" customHeight="1" thickBot="1" x14ac:dyDescent="0.25">
      <c r="A10" s="37" t="s">
        <v>8</v>
      </c>
      <c r="B10" s="46">
        <f>SUM(B6:B9)</f>
        <v>75086862.823050007</v>
      </c>
      <c r="C10" s="46">
        <f>SUM(C6:C9)</f>
        <v>62857762.07305</v>
      </c>
      <c r="D10" s="47">
        <f t="shared" si="0"/>
        <v>-12229100.750000007</v>
      </c>
      <c r="E10" s="48">
        <f>SUM(E6:E9)</f>
        <v>75060633.299999997</v>
      </c>
      <c r="F10" s="18"/>
      <c r="G10" s="5"/>
      <c r="H10" s="75"/>
      <c r="I10" s="75"/>
      <c r="J10" s="8"/>
      <c r="K10" s="8"/>
      <c r="L10" s="8"/>
    </row>
    <row r="11" spans="1:12" s="9" customFormat="1" ht="3" hidden="1" customHeight="1" x14ac:dyDescent="0.2">
      <c r="A11" s="10"/>
      <c r="B11" s="11"/>
      <c r="C11" s="11"/>
      <c r="D11" s="19">
        <f t="shared" ref="D11" si="1">B11-C11</f>
        <v>0</v>
      </c>
      <c r="E11" s="11"/>
      <c r="F11" s="20"/>
      <c r="G11" s="5"/>
      <c r="H11" s="52"/>
      <c r="I11" s="52"/>
      <c r="J11" s="8"/>
      <c r="K11" s="8"/>
      <c r="L11" s="8"/>
    </row>
    <row r="12" spans="1:12" s="9" customFormat="1" ht="153" customHeight="1" x14ac:dyDescent="0.2">
      <c r="A12" s="76" t="s">
        <v>22</v>
      </c>
      <c r="B12" s="76"/>
      <c r="C12" s="76"/>
      <c r="D12" s="76"/>
      <c r="E12" s="76"/>
      <c r="F12" s="76"/>
      <c r="G12" s="76"/>
      <c r="H12" s="76"/>
      <c r="I12" s="76"/>
      <c r="J12" s="76"/>
      <c r="K12" s="8"/>
      <c r="L12" s="8"/>
    </row>
    <row r="13" spans="1:12" s="9" customFormat="1" ht="15.75" hidden="1" customHeight="1" x14ac:dyDescent="0.2">
      <c r="A13" s="10"/>
      <c r="B13" s="10"/>
      <c r="C13" s="10"/>
      <c r="D13" s="10"/>
      <c r="E13" s="10"/>
      <c r="F13" s="10"/>
      <c r="G13" s="5"/>
      <c r="H13" s="52"/>
      <c r="I13" s="52"/>
      <c r="J13" s="8"/>
      <c r="K13" s="8"/>
      <c r="L13" s="8"/>
    </row>
    <row r="14" spans="1:12" s="21" customFormat="1" ht="0.75" hidden="1" customHeight="1" x14ac:dyDescent="0.3">
      <c r="A14" s="77"/>
      <c r="B14" s="78"/>
      <c r="C14" s="78"/>
      <c r="D14" s="78"/>
      <c r="E14" s="78"/>
      <c r="F14" s="78"/>
      <c r="G14" s="78"/>
      <c r="H14" s="78"/>
    </row>
    <row r="15" spans="1:12" s="21" customFormat="1" ht="37.5" customHeight="1" x14ac:dyDescent="0.2">
      <c r="A15" s="79" t="s">
        <v>1</v>
      </c>
      <c r="B15" s="79"/>
      <c r="C15" s="79"/>
      <c r="D15" s="79"/>
      <c r="E15" s="79"/>
      <c r="F15" s="79"/>
      <c r="G15" s="79"/>
      <c r="H15" s="79"/>
      <c r="I15" s="79"/>
    </row>
    <row r="16" spans="1:12" s="22" customFormat="1" ht="48.75" customHeight="1" x14ac:dyDescent="0.2">
      <c r="A16" s="55"/>
      <c r="B16" s="55"/>
      <c r="C16" s="55"/>
      <c r="D16" s="55"/>
      <c r="E16" s="55"/>
      <c r="F16" s="55"/>
      <c r="G16" s="49"/>
      <c r="H16" s="49"/>
    </row>
    <row r="17" spans="1:10" s="22" customFormat="1" ht="49.5" customHeight="1" x14ac:dyDescent="0.25">
      <c r="A17" s="54"/>
      <c r="B17" s="54"/>
      <c r="C17" s="54"/>
      <c r="D17" s="54"/>
      <c r="E17" s="54"/>
      <c r="F17" s="54"/>
      <c r="G17" s="23"/>
      <c r="H17" s="23"/>
    </row>
    <row r="18" spans="1:10" s="22" customFormat="1" ht="49.5" customHeight="1" x14ac:dyDescent="0.25">
      <c r="A18" s="54"/>
      <c r="B18" s="54"/>
      <c r="C18" s="54"/>
      <c r="D18" s="54"/>
      <c r="E18" s="54"/>
      <c r="F18" s="54"/>
      <c r="G18" s="23"/>
      <c r="H18" s="23"/>
    </row>
    <row r="19" spans="1:10" s="22" customFormat="1" ht="49.5" customHeight="1" x14ac:dyDescent="0.25">
      <c r="A19" s="54"/>
      <c r="B19" s="54"/>
      <c r="C19" s="54"/>
      <c r="D19" s="54"/>
      <c r="E19" s="54"/>
      <c r="F19" s="54"/>
      <c r="G19" s="24"/>
      <c r="H19" s="24"/>
    </row>
    <row r="20" spans="1:10" s="22" customFormat="1" ht="49.5" hidden="1" customHeight="1" x14ac:dyDescent="0.25">
      <c r="A20" s="54"/>
      <c r="B20" s="54"/>
      <c r="C20" s="54"/>
      <c r="D20" s="54"/>
      <c r="E20" s="54"/>
      <c r="F20" s="53"/>
      <c r="G20" s="23"/>
      <c r="H20" s="23"/>
    </row>
    <row r="21" spans="1:10" s="22" customFormat="1" ht="49.5" customHeight="1" x14ac:dyDescent="0.25">
      <c r="A21" s="54"/>
      <c r="B21" s="54"/>
      <c r="C21" s="54"/>
      <c r="D21" s="54"/>
      <c r="E21" s="54"/>
      <c r="F21" s="54"/>
      <c r="G21" s="24"/>
      <c r="H21" s="24"/>
      <c r="I21" s="25"/>
      <c r="J21" s="25"/>
    </row>
    <row r="22" spans="1:10" hidden="1" x14ac:dyDescent="0.2">
      <c r="A22" s="51"/>
      <c r="B22" s="51"/>
      <c r="C22" s="51"/>
      <c r="D22" s="51"/>
      <c r="E22" s="51"/>
      <c r="F22" s="6"/>
      <c r="G22" s="12"/>
      <c r="H22" s="12"/>
    </row>
    <row r="23" spans="1:10" ht="36" customHeight="1" x14ac:dyDescent="0.2"/>
    <row r="25" spans="1:10" ht="18" x14ac:dyDescent="0.25">
      <c r="A25" s="13"/>
      <c r="B25" s="13"/>
      <c r="C25" s="13"/>
      <c r="D25" s="13"/>
      <c r="E25" s="13"/>
      <c r="F25" s="13"/>
      <c r="G25" s="13"/>
      <c r="H25" s="13"/>
      <c r="I25" s="13"/>
    </row>
    <row r="54" spans="6:11" ht="3" customHeight="1" x14ac:dyDescent="0.2"/>
    <row r="55" spans="6:11" hidden="1" x14ac:dyDescent="0.2"/>
    <row r="58" spans="6:11" ht="18" x14ac:dyDescent="0.25">
      <c r="F58" s="14"/>
      <c r="G58" s="14"/>
      <c r="H58" s="14"/>
      <c r="I58" s="14"/>
      <c r="J58" s="14"/>
      <c r="K58" s="14"/>
    </row>
  </sheetData>
  <sheetProtection password="CE28" sheet="1" formatCells="0" formatColumns="0" formatRows="0" insertColumns="0" insertRows="0" insertHyperlinks="0" deleteColumns="0" deleteRows="0" sort="0" autoFilter="0" pivotTables="0"/>
  <mergeCells count="20"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  <mergeCell ref="H9:I9"/>
    <mergeCell ref="H10:I10"/>
    <mergeCell ref="A12:J12"/>
    <mergeCell ref="A14:H14"/>
    <mergeCell ref="A15:I15"/>
    <mergeCell ref="A17:F17"/>
    <mergeCell ref="A18:F18"/>
    <mergeCell ref="A19:F19"/>
    <mergeCell ref="A20:E20"/>
    <mergeCell ref="A21:F21"/>
  </mergeCells>
  <printOptions horizontalCentered="1"/>
  <pageMargins left="0.17" right="0" top="0" bottom="0" header="0" footer="0"/>
  <pageSetup paperSize="9" scale="35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="70" zoomScaleNormal="70" zoomScaleSheetLayoutView="70" workbookViewId="0">
      <selection activeCell="F18" sqref="F18"/>
    </sheetView>
  </sheetViews>
  <sheetFormatPr defaultRowHeight="12.75" x14ac:dyDescent="0.2"/>
  <cols>
    <col min="1" max="1" width="16.7109375" customWidth="1"/>
    <col min="2" max="2" width="19.14062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1" t="s">
        <v>18</v>
      </c>
      <c r="B2" s="82"/>
      <c r="C2" s="82"/>
      <c r="D2" s="82"/>
      <c r="E2" s="82"/>
      <c r="F2" s="82"/>
      <c r="G2" s="82"/>
      <c r="H2" s="82"/>
    </row>
    <row r="3" spans="1:8" ht="24.75" customHeight="1" thickBot="1" x14ac:dyDescent="0.25">
      <c r="A3" s="10"/>
      <c r="B3" s="11"/>
      <c r="C3" s="11"/>
      <c r="D3" s="11"/>
      <c r="E3" s="11"/>
      <c r="F3" s="31"/>
      <c r="G3" s="9"/>
      <c r="H3" s="32"/>
    </row>
    <row r="4" spans="1:8" ht="59.25" customHeight="1" thickBot="1" x14ac:dyDescent="0.25">
      <c r="A4" s="83" t="s">
        <v>12</v>
      </c>
      <c r="B4" s="84"/>
      <c r="C4" s="84"/>
      <c r="D4" s="84"/>
      <c r="E4" s="84"/>
      <c r="F4" s="85"/>
      <c r="G4" s="30" t="s">
        <v>11</v>
      </c>
      <c r="H4" s="30" t="s">
        <v>13</v>
      </c>
    </row>
    <row r="5" spans="1:8" ht="80.25" customHeight="1" x14ac:dyDescent="0.2">
      <c r="A5" s="86" t="s">
        <v>16</v>
      </c>
      <c r="B5" s="87"/>
      <c r="C5" s="87"/>
      <c r="D5" s="87"/>
      <c r="E5" s="87"/>
      <c r="F5" s="87"/>
      <c r="G5" s="29">
        <v>102031109.7</v>
      </c>
      <c r="H5" s="28">
        <f>'[1]Интернет л.1'!C10</f>
        <v>62857762.07305</v>
      </c>
    </row>
    <row r="6" spans="1:8" ht="80.25" customHeight="1" x14ac:dyDescent="0.2">
      <c r="A6" s="88" t="s">
        <v>17</v>
      </c>
      <c r="B6" s="89"/>
      <c r="C6" s="89"/>
      <c r="D6" s="89"/>
      <c r="E6" s="89"/>
      <c r="F6" s="90"/>
      <c r="G6" s="29">
        <v>4676234.4000000004</v>
      </c>
      <c r="H6" s="28">
        <v>2103449.9</v>
      </c>
    </row>
    <row r="7" spans="1:8" ht="80.25" customHeight="1" x14ac:dyDescent="0.2">
      <c r="A7" s="88" t="s">
        <v>10</v>
      </c>
      <c r="B7" s="89"/>
      <c r="C7" s="89"/>
      <c r="D7" s="89"/>
      <c r="E7" s="89"/>
      <c r="F7" s="90"/>
      <c r="G7" s="29">
        <f>60</f>
        <v>60</v>
      </c>
      <c r="H7" s="28">
        <f>H5/136041486.9*100</f>
        <v>46.20484787795273</v>
      </c>
    </row>
    <row r="8" spans="1:8" ht="80.25" customHeight="1" thickBot="1" x14ac:dyDescent="0.25">
      <c r="A8" s="91" t="s">
        <v>9</v>
      </c>
      <c r="B8" s="92"/>
      <c r="C8" s="92"/>
      <c r="D8" s="92"/>
      <c r="E8" s="92"/>
      <c r="F8" s="92"/>
      <c r="G8" s="27">
        <v>45</v>
      </c>
      <c r="H8" s="26">
        <f>('[1]Интернет л.1'!C8+'[1]Интернет л.1'!C7)/136041486.9*100</f>
        <v>31.387484048441401</v>
      </c>
    </row>
    <row r="9" spans="1:8" ht="18" customHeight="1" x14ac:dyDescent="0.2"/>
    <row r="10" spans="1:8" ht="42.75" customHeight="1" x14ac:dyDescent="0.2">
      <c r="A10" s="80" t="s">
        <v>19</v>
      </c>
      <c r="B10" s="80"/>
      <c r="C10" s="80"/>
      <c r="D10" s="80"/>
      <c r="E10" s="80"/>
      <c r="F10" s="80"/>
      <c r="G10" s="80"/>
      <c r="H10" s="80"/>
    </row>
  </sheetData>
  <sheetProtection password="CE28" sheet="1" formatCells="0" formatColumns="0" formatRows="0" insertColumns="0" insertRows="0" insertHyperlinks="0" deleteColumns="0" deleteRows="0" sort="0" autoFilter="0" pivotTables="0"/>
  <mergeCells count="7">
    <mergeCell ref="A10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</vt:lpstr>
      <vt:lpstr>Интернет л.2</vt:lpstr>
      <vt:lpstr>'Интернет л.1'!Область_печати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Гришунькина Екатерина</cp:lastModifiedBy>
  <cp:lastPrinted>2019-06-03T12:57:42Z</cp:lastPrinted>
  <dcterms:created xsi:type="dcterms:W3CDTF">2018-07-05T14:50:24Z</dcterms:created>
  <dcterms:modified xsi:type="dcterms:W3CDTF">2019-07-03T08:43:33Z</dcterms:modified>
</cp:coreProperties>
</file>