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/>
  </bookViews>
  <sheets>
    <sheet name="Интернет л.1" sheetId="3" r:id="rId1"/>
    <sheet name="Интернет л.2" sheetId="2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D11" i="3" l="1"/>
  <c r="E10" i="3"/>
  <c r="C9" i="3"/>
  <c r="B9" i="3"/>
  <c r="D9" i="3" s="1"/>
  <c r="C8" i="3"/>
  <c r="D8" i="3" s="1"/>
  <c r="B8" i="3"/>
  <c r="C7" i="3"/>
  <c r="B7" i="3"/>
  <c r="D7" i="3" s="1"/>
  <c r="C6" i="3"/>
  <c r="D6" i="3" s="1"/>
  <c r="B6" i="3"/>
  <c r="B10" i="3" s="1"/>
  <c r="C10" i="3" l="1"/>
  <c r="D10" i="3" s="1"/>
  <c r="H8" i="2"/>
  <c r="H7" i="2"/>
  <c r="G7" i="2" l="1"/>
  <c r="H5" i="2"/>
</calcChain>
</file>

<file path=xl/sharedStrings.xml><?xml version="1.0" encoding="utf-8"?>
<sst xmlns="http://schemas.openxmlformats.org/spreadsheetml/2006/main" count="24" uniqueCount="24">
  <si>
    <t>ИНФОРМАЦИЯ ПО ГОСУДАРСТВЕННОМУ ДОЛГУ НИЖЕГОРОДСКОЙ ОБЛАСТИ НА 01.01.2020 г.</t>
  </si>
  <si>
    <t>тыс. рублей</t>
  </si>
  <si>
    <t>Вид заимствования</t>
  </si>
  <si>
    <t>Динамика по государственному долгу
 за период с 01.01.19г. по 01.01.20г.</t>
  </si>
  <si>
    <t>Прогноз
по госдолгу
на 01.01.2020
( с учетом уточнений от 19.12.19г. №164-З)</t>
  </si>
  <si>
    <t>Госдолг
на 01.01.2019</t>
  </si>
  <si>
    <t>Госдолг
на 01.01.2020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</si>
  <si>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</si>
  <si>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</si>
  <si>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</si>
  <si>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</si>
  <si>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</si>
  <si>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</si>
  <si>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</si>
  <si>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Информация по исполнению лимитов/ограничений по государственному долгу на 01.01.2020 г.</t>
  </si>
  <si>
    <t>Требование нормативного акта</t>
  </si>
  <si>
    <t xml:space="preserve">Лимиты/
ограничения </t>
  </si>
  <si>
    <t xml:space="preserve">
Исполнение
</t>
  </si>
  <si>
    <t>Предельный объем государственного долга Нижегородской области на 2019 год  (закон Нижегородской области от 24.12.2018 N 142-З "Об областном бюджете на 2019 год и на плановый период 2020 и 2021 годов" (с учетом изменений от 19.12.2019г. №164-З)), тыс. рублей</t>
  </si>
  <si>
    <t>Предельный объем расходов на обслуживание государственного долга Нижегородской области на 2019 год
(закон Нижегородской области от 24.12.2018 N 142-З "Об областном бюджете на 2019 год и на плановый период 2020 и 2021 годов"  (с учетом изменений от 19.12.2019г. №164-З.),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</si>
  <si>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</si>
  <si>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</si>
  <si>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01.01.2020 г. не превышены.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</si>
  <si>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01.01.2020 г. по сравнению с 01.01.2019 г. произошло за счёт: 
- уменьшения объёма  обязательств по федеральным бюджетным кредитам за счет погашения основного долга в связи с наступлением сроков платежей;
- уменьшения объёма основного долга  по   кредитам коммерческих банков произошло за счёт досрочного погашения  кредитов коммерческих банков;
- увеличения объёма обязательств по ценным бумагам за счёт размещения облигационного займа;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</si>
</sst>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4" fontId="8" fillId="0" borderId="15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vertical="center" wrapText="1"/>
    </xf>
    <xf numFmtId="164" fontId="7" fillId="0" borderId="17" xfId="1" applyNumberFormat="1" applyFont="1" applyBorder="1" applyAlignment="1">
      <alignment horizontal="right"/>
    </xf>
    <xf numFmtId="4" fontId="8" fillId="0" borderId="19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164" fontId="7" fillId="0" borderId="21" xfId="1" applyNumberFormat="1" applyFont="1" applyBorder="1" applyAlignment="1">
      <alignment horizontal="right"/>
    </xf>
    <xf numFmtId="4" fontId="8" fillId="0" borderId="22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3" xfId="0" applyFont="1" applyFill="1" applyBorder="1" applyAlignment="1">
      <alignment horizontal="left" vertical="center"/>
    </xf>
    <xf numFmtId="164" fontId="5" fillId="4" borderId="24" xfId="1" applyNumberFormat="1" applyFont="1" applyFill="1" applyBorder="1" applyAlignment="1">
      <alignment horizontal="right" vertical="center"/>
    </xf>
    <xf numFmtId="164" fontId="5" fillId="4" borderId="24" xfId="0" applyNumberFormat="1" applyFont="1" applyFill="1" applyBorder="1" applyAlignment="1">
      <alignment horizontal="right" vertical="center" wrapText="1"/>
    </xf>
    <xf numFmtId="164" fontId="5" fillId="4" borderId="25" xfId="1" applyNumberFormat="1" applyFont="1" applyFill="1" applyBorder="1" applyAlignment="1">
      <alignment horizontal="right" vertical="center"/>
    </xf>
    <xf numFmtId="4" fontId="11" fillId="5" borderId="25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27" xfId="0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/>
    <xf numFmtId="164" fontId="10" fillId="0" borderId="18" xfId="0" applyNumberFormat="1" applyFont="1" applyBorder="1"/>
    <xf numFmtId="164" fontId="16" fillId="6" borderId="18" xfId="0" applyNumberFormat="1" applyFont="1" applyFill="1" applyBorder="1"/>
    <xf numFmtId="164" fontId="10" fillId="0" borderId="34" xfId="0" applyNumberFormat="1" applyFont="1" applyFill="1" applyBorder="1"/>
    <xf numFmtId="164" fontId="16" fillId="6" borderId="35" xfId="0" applyNumberFormat="1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8" fillId="0" borderId="30" xfId="0" applyFont="1" applyFill="1" applyBorder="1" applyAlignment="1">
      <alignment horizontal="justify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6" borderId="33" xfId="0" applyFont="1" applyFill="1" applyBorder="1" applyAlignment="1">
      <alignment horizontal="justify" vertical="center" wrapText="1"/>
    </xf>
    <xf numFmtId="0" fontId="8" fillId="6" borderId="34" xfId="0" applyFont="1" applyFill="1" applyBorder="1" applyAlignment="1">
      <alignment horizontal="justify" vertical="center" wrapText="1"/>
    </xf>
    <xf numFmtId="164" fontId="7" fillId="0" borderId="15" xfId="0" applyNumberFormat="1" applyFont="1" applyBorder="1" applyAlignment="1">
      <alignment horizontal="right" wrapText="1"/>
    </xf>
    <xf numFmtId="164" fontId="7" fillId="0" borderId="19" xfId="1" applyNumberFormat="1" applyFont="1" applyBorder="1" applyAlignment="1">
      <alignment horizontal="right"/>
    </xf>
    <xf numFmtId="164" fontId="7" fillId="0" borderId="22" xfId="1" applyNumberFormat="1" applyFont="1" applyBorder="1" applyAlignment="1">
      <alignment horizontal="right"/>
    </xf>
    <xf numFmtId="164" fontId="7" fillId="0" borderId="36" xfId="0" applyNumberFormat="1" applyFont="1" applyBorder="1" applyAlignment="1">
      <alignment horizontal="right" wrapText="1"/>
    </xf>
    <xf numFmtId="0" fontId="4" fillId="0" borderId="37" xfId="0" applyFont="1" applyBorder="1" applyAlignment="1">
      <alignment horizontal="right" wrapText="1"/>
    </xf>
    <xf numFmtId="0" fontId="4" fillId="0" borderId="37" xfId="0" applyFont="1" applyBorder="1" applyAlignment="1">
      <alignment wrapText="1"/>
    </xf>
    <xf numFmtId="0" fontId="5" fillId="3" borderId="38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18954967.363049999</c:v>
                </c:pt>
                <c:pt idx="1">
                  <c:v>45300000</c:v>
                </c:pt>
                <c:pt idx="2">
                  <c:v>10291177</c:v>
                </c:pt>
                <c:pt idx="3">
                  <c:v>186330.02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[1]Приложение№1!$FI$2:$FV$2</c:f>
              <c:strCache>
                <c:ptCount val="14"/>
                <c:pt idx="0">
                  <c:v>01.01.19г.</c:v>
                </c:pt>
                <c:pt idx="1">
                  <c:v>01.02.19г.</c:v>
                </c:pt>
                <c:pt idx="2">
                  <c:v>01.03.19г.</c:v>
                </c:pt>
                <c:pt idx="3">
                  <c:v>01.04.19г.</c:v>
                </c:pt>
                <c:pt idx="4">
                  <c:v>01.05.19г.</c:v>
                </c:pt>
                <c:pt idx="5">
                  <c:v>01.06.19г.</c:v>
                </c:pt>
                <c:pt idx="6">
                  <c:v>01.07.19г.</c:v>
                </c:pt>
                <c:pt idx="7">
                  <c:v>01.08.19г.</c:v>
                </c:pt>
                <c:pt idx="8">
                  <c:v>01.09.19г.</c:v>
                </c:pt>
                <c:pt idx="9">
                  <c:v>01.10.19г.</c:v>
                </c:pt>
                <c:pt idx="10">
                  <c:v>01.11.19г.</c:v>
                </c:pt>
                <c:pt idx="11">
                  <c:v>01.12.19г.</c:v>
                </c:pt>
                <c:pt idx="12">
                  <c:v>01.01.20г.</c:v>
                </c:pt>
                <c:pt idx="13">
                  <c:v>01.01.20г.
(прогноз)</c:v>
                </c:pt>
              </c:strCache>
            </c:strRef>
          </c:cat>
          <c:val>
            <c:numRef>
              <c:f>[1]Приложение№1!$FI$3:$FV$3</c:f>
              <c:numCache>
                <c:formatCode>General</c:formatCode>
                <c:ptCount val="14"/>
                <c:pt idx="0">
                  <c:v>19957026.21305</c:v>
                </c:pt>
                <c:pt idx="1">
                  <c:v>19957026.21305</c:v>
                </c:pt>
                <c:pt idx="2">
                  <c:v>19957026.21305</c:v>
                </c:pt>
                <c:pt idx="3">
                  <c:v>19957026.21305</c:v>
                </c:pt>
                <c:pt idx="4">
                  <c:v>19957026.21305</c:v>
                </c:pt>
                <c:pt idx="5">
                  <c:v>19957026.21305</c:v>
                </c:pt>
                <c:pt idx="6">
                  <c:v>19957026.21305</c:v>
                </c:pt>
                <c:pt idx="7">
                  <c:v>19957026.21305</c:v>
                </c:pt>
                <c:pt idx="8">
                  <c:v>19957026.21305</c:v>
                </c:pt>
                <c:pt idx="9">
                  <c:v>19957026.21305</c:v>
                </c:pt>
                <c:pt idx="10">
                  <c:v>26148203.21305</c:v>
                </c:pt>
                <c:pt idx="11">
                  <c:v>18954967.46305</c:v>
                </c:pt>
                <c:pt idx="12">
                  <c:v>18954967.46305</c:v>
                </c:pt>
                <c:pt idx="13">
                  <c:v>18954967.399999999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[1]Приложение№1!$FI$2:$FV$2</c:f>
              <c:strCache>
                <c:ptCount val="14"/>
                <c:pt idx="0">
                  <c:v>01.01.19г.</c:v>
                </c:pt>
                <c:pt idx="1">
                  <c:v>01.02.19г.</c:v>
                </c:pt>
                <c:pt idx="2">
                  <c:v>01.03.19г.</c:v>
                </c:pt>
                <c:pt idx="3">
                  <c:v>01.04.19г.</c:v>
                </c:pt>
                <c:pt idx="4">
                  <c:v>01.05.19г.</c:v>
                </c:pt>
                <c:pt idx="5">
                  <c:v>01.06.19г.</c:v>
                </c:pt>
                <c:pt idx="6">
                  <c:v>01.07.19г.</c:v>
                </c:pt>
                <c:pt idx="7">
                  <c:v>01.08.19г.</c:v>
                </c:pt>
                <c:pt idx="8">
                  <c:v>01.09.19г.</c:v>
                </c:pt>
                <c:pt idx="9">
                  <c:v>01.10.19г.</c:v>
                </c:pt>
                <c:pt idx="10">
                  <c:v>01.11.19г.</c:v>
                </c:pt>
                <c:pt idx="11">
                  <c:v>01.12.19г.</c:v>
                </c:pt>
                <c:pt idx="12">
                  <c:v>01.01.20г.</c:v>
                </c:pt>
                <c:pt idx="13">
                  <c:v>01.01.20г.
(прогноз)</c:v>
                </c:pt>
              </c:strCache>
            </c:strRef>
          </c:cat>
          <c:val>
            <c:numRef>
              <c:f>[1]Приложение№1!$FI$24:$FV$24</c:f>
              <c:numCache>
                <c:formatCode>General</c:formatCode>
                <c:ptCount val="14"/>
                <c:pt idx="0">
                  <c:v>42700000</c:v>
                </c:pt>
                <c:pt idx="1">
                  <c:v>42700000</c:v>
                </c:pt>
                <c:pt idx="2">
                  <c:v>42700000</c:v>
                </c:pt>
                <c:pt idx="3">
                  <c:v>42700000</c:v>
                </c:pt>
                <c:pt idx="4">
                  <c:v>42700000</c:v>
                </c:pt>
                <c:pt idx="5">
                  <c:v>42700000</c:v>
                </c:pt>
                <c:pt idx="6">
                  <c:v>42700000</c:v>
                </c:pt>
                <c:pt idx="7">
                  <c:v>42700000</c:v>
                </c:pt>
                <c:pt idx="8">
                  <c:v>40700000</c:v>
                </c:pt>
                <c:pt idx="9">
                  <c:v>40700000</c:v>
                </c:pt>
                <c:pt idx="10">
                  <c:v>38900000</c:v>
                </c:pt>
                <c:pt idx="11">
                  <c:v>35300000</c:v>
                </c:pt>
                <c:pt idx="12">
                  <c:v>45300000</c:v>
                </c:pt>
                <c:pt idx="13">
                  <c:v>45300000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[1]Приложение№1!$A$40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[1]Приложение№1!$FI$2:$FV$2</c:f>
              <c:strCache>
                <c:ptCount val="14"/>
                <c:pt idx="0">
                  <c:v>01.01.19г.</c:v>
                </c:pt>
                <c:pt idx="1">
                  <c:v>01.02.19г.</c:v>
                </c:pt>
                <c:pt idx="2">
                  <c:v>01.03.19г.</c:v>
                </c:pt>
                <c:pt idx="3">
                  <c:v>01.04.19г.</c:v>
                </c:pt>
                <c:pt idx="4">
                  <c:v>01.05.19г.</c:v>
                </c:pt>
                <c:pt idx="5">
                  <c:v>01.06.19г.</c:v>
                </c:pt>
                <c:pt idx="6">
                  <c:v>01.07.19г.</c:v>
                </c:pt>
                <c:pt idx="7">
                  <c:v>01.08.19г.</c:v>
                </c:pt>
                <c:pt idx="8">
                  <c:v>01.09.19г.</c:v>
                </c:pt>
                <c:pt idx="9">
                  <c:v>01.10.19г.</c:v>
                </c:pt>
                <c:pt idx="10">
                  <c:v>01.11.19г.</c:v>
                </c:pt>
                <c:pt idx="11">
                  <c:v>01.12.19г.</c:v>
                </c:pt>
                <c:pt idx="12">
                  <c:v>01.01.20г.</c:v>
                </c:pt>
                <c:pt idx="13">
                  <c:v>01.01.20г.
(прогноз)</c:v>
                </c:pt>
              </c:strCache>
            </c:strRef>
          </c:cat>
          <c:val>
            <c:numRef>
              <c:f>[1]Приложение№1!$FI$40:$FV$40</c:f>
              <c:numCache>
                <c:formatCode>General</c:formatCode>
                <c:ptCount val="14"/>
                <c:pt idx="0">
                  <c:v>209872.86</c:v>
                </c:pt>
                <c:pt idx="1">
                  <c:v>200735.86</c:v>
                </c:pt>
                <c:pt idx="2">
                  <c:v>200735.86</c:v>
                </c:pt>
                <c:pt idx="3">
                  <c:v>200735.86</c:v>
                </c:pt>
                <c:pt idx="4">
                  <c:v>200735.86</c:v>
                </c:pt>
                <c:pt idx="5">
                  <c:v>200735.86</c:v>
                </c:pt>
                <c:pt idx="6">
                  <c:v>200735.86</c:v>
                </c:pt>
                <c:pt idx="7">
                  <c:v>187793.375</c:v>
                </c:pt>
                <c:pt idx="8">
                  <c:v>187793.375</c:v>
                </c:pt>
                <c:pt idx="9">
                  <c:v>187793.375</c:v>
                </c:pt>
                <c:pt idx="10">
                  <c:v>186330.02</c:v>
                </c:pt>
                <c:pt idx="11">
                  <c:v>186330.02</c:v>
                </c:pt>
                <c:pt idx="12">
                  <c:v>186330.02</c:v>
                </c:pt>
                <c:pt idx="13">
                  <c:v>176330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[1]Приложение№1!$A$39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[1]Приложение№1!$FI$2:$FV$2</c:f>
              <c:strCache>
                <c:ptCount val="14"/>
                <c:pt idx="0">
                  <c:v>01.01.19г.</c:v>
                </c:pt>
                <c:pt idx="1">
                  <c:v>01.02.19г.</c:v>
                </c:pt>
                <c:pt idx="2">
                  <c:v>01.03.19г.</c:v>
                </c:pt>
                <c:pt idx="3">
                  <c:v>01.04.19г.</c:v>
                </c:pt>
                <c:pt idx="4">
                  <c:v>01.05.19г.</c:v>
                </c:pt>
                <c:pt idx="5">
                  <c:v>01.06.19г.</c:v>
                </c:pt>
                <c:pt idx="6">
                  <c:v>01.07.19г.</c:v>
                </c:pt>
                <c:pt idx="7">
                  <c:v>01.08.19г.</c:v>
                </c:pt>
                <c:pt idx="8">
                  <c:v>01.09.19г.</c:v>
                </c:pt>
                <c:pt idx="9">
                  <c:v>01.10.19г.</c:v>
                </c:pt>
                <c:pt idx="10">
                  <c:v>01.11.19г.</c:v>
                </c:pt>
                <c:pt idx="11">
                  <c:v>01.12.19г.</c:v>
                </c:pt>
                <c:pt idx="12">
                  <c:v>01.01.20г.</c:v>
                </c:pt>
                <c:pt idx="13">
                  <c:v>01.01.20г.
(прогноз)</c:v>
                </c:pt>
              </c:strCache>
            </c:strRef>
          </c:cat>
          <c:val>
            <c:numRef>
              <c:f>[1]Приложение№1!$FI$39:$FV$39</c:f>
              <c:numCache>
                <c:formatCode>General</c:formatCode>
                <c:ptCount val="14"/>
                <c:pt idx="0">
                  <c:v>12219963.75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6191177</c:v>
                </c:pt>
                <c:pt idx="12">
                  <c:v>10291177</c:v>
                </c:pt>
                <c:pt idx="13">
                  <c:v>10616393.4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83720832"/>
        <c:axId val="83730816"/>
        <c:axId val="0"/>
      </c:bar3DChart>
      <c:catAx>
        <c:axId val="8372083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83730816"/>
        <c:crosses val="autoZero"/>
        <c:auto val="1"/>
        <c:lblAlgn val="ctr"/>
        <c:lblOffset val="100"/>
        <c:noMultiLvlLbl val="0"/>
      </c:catAx>
      <c:valAx>
        <c:axId val="8373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7208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'[2]Интернет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'[2]Интернет л.1'!$C$6:$C$9</c:f>
              <c:numCache>
                <c:formatCode>#,##0.0</c:formatCode>
                <c:ptCount val="4"/>
                <c:pt idx="0">
                  <c:v>18954967.363049999</c:v>
                </c:pt>
                <c:pt idx="1">
                  <c:v>45300000</c:v>
                </c:pt>
                <c:pt idx="2">
                  <c:v>10291177</c:v>
                </c:pt>
                <c:pt idx="3">
                  <c:v>186330.02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[2]Приложение№1!$A$3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[2]Приложение№1!$FI$2:$FV$2</c:f>
              <c:strCache>
                <c:ptCount val="14"/>
                <c:pt idx="0">
                  <c:v>01.01.19г.</c:v>
                </c:pt>
                <c:pt idx="1">
                  <c:v>01.02.19г.</c:v>
                </c:pt>
                <c:pt idx="2">
                  <c:v>01.03.19г.</c:v>
                </c:pt>
                <c:pt idx="3">
                  <c:v>01.04.19г.</c:v>
                </c:pt>
                <c:pt idx="4">
                  <c:v>01.05.19г.</c:v>
                </c:pt>
                <c:pt idx="5">
                  <c:v>01.06.19г.</c:v>
                </c:pt>
                <c:pt idx="6">
                  <c:v>01.07.19г.</c:v>
                </c:pt>
                <c:pt idx="7">
                  <c:v>01.08.19г.</c:v>
                </c:pt>
                <c:pt idx="8">
                  <c:v>01.09.19г.</c:v>
                </c:pt>
                <c:pt idx="9">
                  <c:v>01.10.19г.</c:v>
                </c:pt>
                <c:pt idx="10">
                  <c:v>01.11.19г.</c:v>
                </c:pt>
                <c:pt idx="11">
                  <c:v>01.12.19г.</c:v>
                </c:pt>
                <c:pt idx="12">
                  <c:v>01.01.20г.</c:v>
                </c:pt>
                <c:pt idx="13">
                  <c:v>01.01.20г.
(прогноз)</c:v>
                </c:pt>
              </c:strCache>
            </c:strRef>
          </c:cat>
          <c:val>
            <c:numRef>
              <c:f>[2]Приложение№1!$FI$3:$FV$3</c:f>
              <c:numCache>
                <c:formatCode>#,##0.00</c:formatCode>
                <c:ptCount val="14"/>
                <c:pt idx="0">
                  <c:v>19957026.21305</c:v>
                </c:pt>
                <c:pt idx="1">
                  <c:v>19957026.21305</c:v>
                </c:pt>
                <c:pt idx="2">
                  <c:v>19957026.21305</c:v>
                </c:pt>
                <c:pt idx="3">
                  <c:v>19957026.21305</c:v>
                </c:pt>
                <c:pt idx="4">
                  <c:v>19957026.21305</c:v>
                </c:pt>
                <c:pt idx="5">
                  <c:v>19957026.21305</c:v>
                </c:pt>
                <c:pt idx="6">
                  <c:v>19957026.21305</c:v>
                </c:pt>
                <c:pt idx="7">
                  <c:v>19957026.21305</c:v>
                </c:pt>
                <c:pt idx="8">
                  <c:v>19957026.21305</c:v>
                </c:pt>
                <c:pt idx="9">
                  <c:v>19957026.21305</c:v>
                </c:pt>
                <c:pt idx="10">
                  <c:v>26148203.21305</c:v>
                </c:pt>
                <c:pt idx="11">
                  <c:v>18954967.46305</c:v>
                </c:pt>
                <c:pt idx="12">
                  <c:v>18954967.46305</c:v>
                </c:pt>
                <c:pt idx="13">
                  <c:v>18954967.399999999</c:v>
                </c:pt>
              </c:numCache>
            </c:numRef>
          </c:val>
        </c:ser>
        <c:ser>
          <c:idx val="1"/>
          <c:order val="1"/>
          <c:tx>
            <c:strRef>
              <c:f>[2]Приложение№1!$A$24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[2]Приложение№1!$FI$2:$FV$2</c:f>
              <c:strCache>
                <c:ptCount val="14"/>
                <c:pt idx="0">
                  <c:v>01.01.19г.</c:v>
                </c:pt>
                <c:pt idx="1">
                  <c:v>01.02.19г.</c:v>
                </c:pt>
                <c:pt idx="2">
                  <c:v>01.03.19г.</c:v>
                </c:pt>
                <c:pt idx="3">
                  <c:v>01.04.19г.</c:v>
                </c:pt>
                <c:pt idx="4">
                  <c:v>01.05.19г.</c:v>
                </c:pt>
                <c:pt idx="5">
                  <c:v>01.06.19г.</c:v>
                </c:pt>
                <c:pt idx="6">
                  <c:v>01.07.19г.</c:v>
                </c:pt>
                <c:pt idx="7">
                  <c:v>01.08.19г.</c:v>
                </c:pt>
                <c:pt idx="8">
                  <c:v>01.09.19г.</c:v>
                </c:pt>
                <c:pt idx="9">
                  <c:v>01.10.19г.</c:v>
                </c:pt>
                <c:pt idx="10">
                  <c:v>01.11.19г.</c:v>
                </c:pt>
                <c:pt idx="11">
                  <c:v>01.12.19г.</c:v>
                </c:pt>
                <c:pt idx="12">
                  <c:v>01.01.20г.</c:v>
                </c:pt>
                <c:pt idx="13">
                  <c:v>01.01.20г.
(прогноз)</c:v>
                </c:pt>
              </c:strCache>
            </c:strRef>
          </c:cat>
          <c:val>
            <c:numRef>
              <c:f>[2]Приложение№1!$FI$24:$FV$24</c:f>
              <c:numCache>
                <c:formatCode>#,##0.00</c:formatCode>
                <c:ptCount val="14"/>
                <c:pt idx="0">
                  <c:v>42700000</c:v>
                </c:pt>
                <c:pt idx="1">
                  <c:v>42700000</c:v>
                </c:pt>
                <c:pt idx="2">
                  <c:v>42700000</c:v>
                </c:pt>
                <c:pt idx="3">
                  <c:v>42700000</c:v>
                </c:pt>
                <c:pt idx="4">
                  <c:v>42700000</c:v>
                </c:pt>
                <c:pt idx="5">
                  <c:v>42700000</c:v>
                </c:pt>
                <c:pt idx="6">
                  <c:v>42700000</c:v>
                </c:pt>
                <c:pt idx="7">
                  <c:v>42700000</c:v>
                </c:pt>
                <c:pt idx="8">
                  <c:v>40700000</c:v>
                </c:pt>
                <c:pt idx="9">
                  <c:v>40700000</c:v>
                </c:pt>
                <c:pt idx="10">
                  <c:v>38900000</c:v>
                </c:pt>
                <c:pt idx="11">
                  <c:v>35300000</c:v>
                </c:pt>
                <c:pt idx="12">
                  <c:v>45300000</c:v>
                </c:pt>
                <c:pt idx="13">
                  <c:v>45300000</c:v>
                </c:pt>
              </c:numCache>
            </c:numRef>
          </c:val>
        </c:ser>
        <c:ser>
          <c:idx val="3"/>
          <c:order val="2"/>
          <c:tx>
            <c:strRef>
              <c:f>[2]Приложение№1!$A$40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[2]Приложение№1!$FI$2:$FV$2</c:f>
              <c:strCache>
                <c:ptCount val="14"/>
                <c:pt idx="0">
                  <c:v>01.01.19г.</c:v>
                </c:pt>
                <c:pt idx="1">
                  <c:v>01.02.19г.</c:v>
                </c:pt>
                <c:pt idx="2">
                  <c:v>01.03.19г.</c:v>
                </c:pt>
                <c:pt idx="3">
                  <c:v>01.04.19г.</c:v>
                </c:pt>
                <c:pt idx="4">
                  <c:v>01.05.19г.</c:v>
                </c:pt>
                <c:pt idx="5">
                  <c:v>01.06.19г.</c:v>
                </c:pt>
                <c:pt idx="6">
                  <c:v>01.07.19г.</c:v>
                </c:pt>
                <c:pt idx="7">
                  <c:v>01.08.19г.</c:v>
                </c:pt>
                <c:pt idx="8">
                  <c:v>01.09.19г.</c:v>
                </c:pt>
                <c:pt idx="9">
                  <c:v>01.10.19г.</c:v>
                </c:pt>
                <c:pt idx="10">
                  <c:v>01.11.19г.</c:v>
                </c:pt>
                <c:pt idx="11">
                  <c:v>01.12.19г.</c:v>
                </c:pt>
                <c:pt idx="12">
                  <c:v>01.01.20г.</c:v>
                </c:pt>
                <c:pt idx="13">
                  <c:v>01.01.20г.
(прогноз)</c:v>
                </c:pt>
              </c:strCache>
            </c:strRef>
          </c:cat>
          <c:val>
            <c:numRef>
              <c:f>[2]Приложение№1!$FI$40:$FV$40</c:f>
              <c:numCache>
                <c:formatCode>#,##0.00</c:formatCode>
                <c:ptCount val="14"/>
                <c:pt idx="0">
                  <c:v>209872.86</c:v>
                </c:pt>
                <c:pt idx="1">
                  <c:v>200735.86</c:v>
                </c:pt>
                <c:pt idx="2">
                  <c:v>200735.86</c:v>
                </c:pt>
                <c:pt idx="3">
                  <c:v>200735.86</c:v>
                </c:pt>
                <c:pt idx="4">
                  <c:v>200735.86</c:v>
                </c:pt>
                <c:pt idx="5">
                  <c:v>200735.86</c:v>
                </c:pt>
                <c:pt idx="6">
                  <c:v>200735.86</c:v>
                </c:pt>
                <c:pt idx="7">
                  <c:v>187793.375</c:v>
                </c:pt>
                <c:pt idx="8">
                  <c:v>187793.375</c:v>
                </c:pt>
                <c:pt idx="9">
                  <c:v>187793.375</c:v>
                </c:pt>
                <c:pt idx="10">
                  <c:v>186330.02</c:v>
                </c:pt>
                <c:pt idx="11">
                  <c:v>186330.02</c:v>
                </c:pt>
                <c:pt idx="12">
                  <c:v>186330.02</c:v>
                </c:pt>
                <c:pt idx="13">
                  <c:v>176330</c:v>
                </c:pt>
              </c:numCache>
            </c:numRef>
          </c:val>
        </c:ser>
        <c:ser>
          <c:idx val="0"/>
          <c:order val="3"/>
          <c:tx>
            <c:strRef>
              <c:f>[2]Приложение№1!$A$39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[2]Приложение№1!$FI$2:$FV$2</c:f>
              <c:strCache>
                <c:ptCount val="14"/>
                <c:pt idx="0">
                  <c:v>01.01.19г.</c:v>
                </c:pt>
                <c:pt idx="1">
                  <c:v>01.02.19г.</c:v>
                </c:pt>
                <c:pt idx="2">
                  <c:v>01.03.19г.</c:v>
                </c:pt>
                <c:pt idx="3">
                  <c:v>01.04.19г.</c:v>
                </c:pt>
                <c:pt idx="4">
                  <c:v>01.05.19г.</c:v>
                </c:pt>
                <c:pt idx="5">
                  <c:v>01.06.19г.</c:v>
                </c:pt>
                <c:pt idx="6">
                  <c:v>01.07.19г.</c:v>
                </c:pt>
                <c:pt idx="7">
                  <c:v>01.08.19г.</c:v>
                </c:pt>
                <c:pt idx="8">
                  <c:v>01.09.19г.</c:v>
                </c:pt>
                <c:pt idx="9">
                  <c:v>01.10.19г.</c:v>
                </c:pt>
                <c:pt idx="10">
                  <c:v>01.11.19г.</c:v>
                </c:pt>
                <c:pt idx="11">
                  <c:v>01.12.19г.</c:v>
                </c:pt>
                <c:pt idx="12">
                  <c:v>01.01.20г.</c:v>
                </c:pt>
                <c:pt idx="13">
                  <c:v>01.01.20г.
(прогноз)</c:v>
                </c:pt>
              </c:strCache>
            </c:strRef>
          </c:cat>
          <c:val>
            <c:numRef>
              <c:f>[2]Приложение№1!$FI$39:$FV$39</c:f>
              <c:numCache>
                <c:formatCode>#,##0.00</c:formatCode>
                <c:ptCount val="14"/>
                <c:pt idx="0">
                  <c:v>12219963.75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6191177</c:v>
                </c:pt>
                <c:pt idx="12">
                  <c:v>10291177</c:v>
                </c:pt>
                <c:pt idx="13">
                  <c:v>10616393.4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33846144"/>
        <c:axId val="83669376"/>
        <c:axId val="0"/>
      </c:bar3DChart>
      <c:catAx>
        <c:axId val="13384614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83669376"/>
        <c:crosses val="autoZero"/>
        <c:auto val="1"/>
        <c:lblAlgn val="ctr"/>
        <c:lblOffset val="100"/>
        <c:noMultiLvlLbl val="0"/>
      </c:catAx>
      <c:valAx>
        <c:axId val="8366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38461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142876</xdr:colOff>
      <xdr:row>2</xdr:row>
      <xdr:rowOff>119063</xdr:rowOff>
    </xdr:from>
    <xdr:to>
      <xdr:col>8</xdr:col>
      <xdr:colOff>3571877</xdr:colOff>
      <xdr:row>11</xdr:row>
      <xdr:rowOff>142875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142876</xdr:colOff>
      <xdr:row>2</xdr:row>
      <xdr:rowOff>119063</xdr:rowOff>
    </xdr:from>
    <xdr:to>
      <xdr:col>8</xdr:col>
      <xdr:colOff>3571877</xdr:colOff>
      <xdr:row>11</xdr:row>
      <xdr:rowOff>142875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5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1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%20(&#1041;&#1077;&#1079;%20&#1087;&#1088;&#1086;&#1075;&#1085;&#1086;&#1079;&#1072;%202019%20&#1075;&#1086;&#1076;&#1072;)_010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19957026213.049999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10">
          <cell r="C10">
            <v>74732474.383049995</v>
          </cell>
        </row>
      </sheetData>
      <sheetData sheetId="8"/>
      <sheetData sheetId="9">
        <row r="2">
          <cell r="FI2" t="str">
            <v>01.01.19г.</v>
          </cell>
          <cell r="FJ2" t="str">
            <v>01.02.19г.</v>
          </cell>
          <cell r="FK2" t="str">
            <v>01.03.19г.</v>
          </cell>
          <cell r="FL2" t="str">
            <v>01.04.19г.</v>
          </cell>
          <cell r="FM2" t="str">
            <v>01.05.19г.</v>
          </cell>
          <cell r="FN2" t="str">
            <v>01.06.19г.</v>
          </cell>
          <cell r="FO2" t="str">
            <v>01.07.19г.</v>
          </cell>
          <cell r="FP2" t="str">
            <v>01.08.19г.</v>
          </cell>
          <cell r="FQ2" t="str">
            <v>01.09.19г.</v>
          </cell>
          <cell r="FR2" t="str">
            <v>01.10.19г.</v>
          </cell>
          <cell r="FS2" t="str">
            <v>01.11.19г.</v>
          </cell>
          <cell r="FT2" t="str">
            <v>01.12.19г.</v>
          </cell>
          <cell r="FU2" t="str">
            <v>01.01.20г.</v>
          </cell>
          <cell r="FV2" t="str">
            <v>01.01.20г.
(прогноз)</v>
          </cell>
        </row>
        <row r="3">
          <cell r="A3" t="str">
            <v>Федеральные бюджетные кредиты</v>
          </cell>
          <cell r="FI3">
            <v>19957026.21305</v>
          </cell>
          <cell r="FJ3">
            <v>19957026.21305</v>
          </cell>
          <cell r="FK3">
            <v>19957026.21305</v>
          </cell>
          <cell r="FL3">
            <v>19957026.21305</v>
          </cell>
          <cell r="FM3">
            <v>19957026.21305</v>
          </cell>
          <cell r="FN3">
            <v>19957026.21305</v>
          </cell>
          <cell r="FO3">
            <v>19957026.21305</v>
          </cell>
          <cell r="FP3">
            <v>19957026.21305</v>
          </cell>
          <cell r="FQ3">
            <v>19957026.21305</v>
          </cell>
          <cell r="FR3">
            <v>19957026.21305</v>
          </cell>
          <cell r="FS3">
            <v>26148203.21305</v>
          </cell>
          <cell r="FT3">
            <v>18954967.46305</v>
          </cell>
          <cell r="FU3">
            <v>18954967.46305</v>
          </cell>
          <cell r="FV3">
            <v>18954967.399999999</v>
          </cell>
        </row>
        <row r="24">
          <cell r="A24" t="str">
            <v xml:space="preserve">Государственные ценные бумаги </v>
          </cell>
          <cell r="FI24">
            <v>42700000</v>
          </cell>
          <cell r="FJ24">
            <v>42700000</v>
          </cell>
          <cell r="FK24">
            <v>42700000</v>
          </cell>
          <cell r="FL24">
            <v>42700000</v>
          </cell>
          <cell r="FM24">
            <v>42700000</v>
          </cell>
          <cell r="FN24">
            <v>42700000</v>
          </cell>
          <cell r="FO24">
            <v>42700000</v>
          </cell>
          <cell r="FP24">
            <v>42700000</v>
          </cell>
          <cell r="FQ24">
            <v>40700000</v>
          </cell>
          <cell r="FR24">
            <v>40700000</v>
          </cell>
          <cell r="FS24">
            <v>38900000</v>
          </cell>
          <cell r="FT24">
            <v>35300000</v>
          </cell>
          <cell r="FU24">
            <v>45300000</v>
          </cell>
          <cell r="FV24">
            <v>45300000</v>
          </cell>
        </row>
        <row r="39">
          <cell r="A39" t="str">
            <v>Кредиты коммерческих банков</v>
          </cell>
          <cell r="FI39">
            <v>12219963.75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6191177</v>
          </cell>
          <cell r="FU39">
            <v>10291177</v>
          </cell>
          <cell r="FV39">
            <v>10616393.4</v>
          </cell>
        </row>
        <row r="40">
          <cell r="A40" t="str">
            <v>Государственные гарантии</v>
          </cell>
          <cell r="FI40">
            <v>209872.86</v>
          </cell>
          <cell r="FJ40">
            <v>200735.86</v>
          </cell>
          <cell r="FK40">
            <v>200735.86</v>
          </cell>
          <cell r="FL40">
            <v>200735.86</v>
          </cell>
          <cell r="FM40">
            <v>200735.86</v>
          </cell>
          <cell r="FN40">
            <v>200735.86</v>
          </cell>
          <cell r="FO40">
            <v>200735.86</v>
          </cell>
          <cell r="FP40">
            <v>187793.375</v>
          </cell>
          <cell r="FQ40">
            <v>187793.375</v>
          </cell>
          <cell r="FR40">
            <v>187793.375</v>
          </cell>
          <cell r="FS40">
            <v>186330.02</v>
          </cell>
          <cell r="FT40">
            <v>186330.02</v>
          </cell>
          <cell r="FU40">
            <v>186330.02</v>
          </cell>
          <cell r="FV40">
            <v>176330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19957026213.049999</v>
          </cell>
          <cell r="E9">
            <v>18954967463.049999</v>
          </cell>
        </row>
        <row r="18">
          <cell r="B18">
            <v>42700000000</v>
          </cell>
          <cell r="E18">
            <v>45300000000</v>
          </cell>
        </row>
        <row r="26">
          <cell r="B26">
            <v>12219963750</v>
          </cell>
          <cell r="E26">
            <v>10291177000</v>
          </cell>
        </row>
        <row r="27">
          <cell r="B27">
            <v>209872860</v>
          </cell>
          <cell r="E27">
            <v>186330020</v>
          </cell>
        </row>
      </sheetData>
      <sheetData sheetId="7">
        <row r="6">
          <cell r="A6" t="str">
            <v xml:space="preserve">Федеральные бюджетные кредиты </v>
          </cell>
          <cell r="C6">
            <v>18954967.363049999</v>
          </cell>
        </row>
        <row r="7">
          <cell r="A7" t="str">
            <v>Государственные ценные бумаги</v>
          </cell>
          <cell r="C7">
            <v>45300000</v>
          </cell>
        </row>
        <row r="8">
          <cell r="A8" t="str">
            <v>Кредиты коммерческих банков</v>
          </cell>
          <cell r="C8">
            <v>10291177</v>
          </cell>
        </row>
        <row r="9">
          <cell r="A9" t="str">
            <v>Государственные гарантии</v>
          </cell>
          <cell r="C9">
            <v>186330.02</v>
          </cell>
        </row>
      </sheetData>
      <sheetData sheetId="8"/>
      <sheetData sheetId="9">
        <row r="2">
          <cell r="FI2" t="str">
            <v>01.01.19г.</v>
          </cell>
          <cell r="FJ2" t="str">
            <v>01.02.19г.</v>
          </cell>
          <cell r="FK2" t="str">
            <v>01.03.19г.</v>
          </cell>
          <cell r="FL2" t="str">
            <v>01.04.19г.</v>
          </cell>
          <cell r="FM2" t="str">
            <v>01.05.19г.</v>
          </cell>
          <cell r="FN2" t="str">
            <v>01.06.19г.</v>
          </cell>
          <cell r="FO2" t="str">
            <v>01.07.19г.</v>
          </cell>
          <cell r="FP2" t="str">
            <v>01.08.19г.</v>
          </cell>
          <cell r="FQ2" t="str">
            <v>01.09.19г.</v>
          </cell>
          <cell r="FR2" t="str">
            <v>01.10.19г.</v>
          </cell>
          <cell r="FS2" t="str">
            <v>01.11.19г.</v>
          </cell>
          <cell r="FT2" t="str">
            <v>01.12.19г.</v>
          </cell>
          <cell r="FU2" t="str">
            <v>01.01.20г.</v>
          </cell>
          <cell r="FV2" t="str">
            <v>01.01.20г.
(прогноз)</v>
          </cell>
        </row>
        <row r="3">
          <cell r="A3" t="str">
            <v>Федеральные бюджетные кредиты</v>
          </cell>
          <cell r="FI3">
            <v>19957026.21305</v>
          </cell>
          <cell r="FJ3">
            <v>19957026.21305</v>
          </cell>
          <cell r="FK3">
            <v>19957026.21305</v>
          </cell>
          <cell r="FL3">
            <v>19957026.21305</v>
          </cell>
          <cell r="FM3">
            <v>19957026.21305</v>
          </cell>
          <cell r="FN3">
            <v>19957026.21305</v>
          </cell>
          <cell r="FO3">
            <v>19957026.21305</v>
          </cell>
          <cell r="FP3">
            <v>19957026.21305</v>
          </cell>
          <cell r="FQ3">
            <v>19957026.21305</v>
          </cell>
          <cell r="FR3">
            <v>19957026.21305</v>
          </cell>
          <cell r="FS3">
            <v>26148203.21305</v>
          </cell>
          <cell r="FT3">
            <v>18954967.46305</v>
          </cell>
          <cell r="FU3">
            <v>18954967.46305</v>
          </cell>
          <cell r="FV3">
            <v>18954967.399999999</v>
          </cell>
        </row>
        <row r="24">
          <cell r="A24" t="str">
            <v xml:space="preserve">Государственные ценные бумаги </v>
          </cell>
          <cell r="FI24">
            <v>42700000</v>
          </cell>
          <cell r="FJ24">
            <v>42700000</v>
          </cell>
          <cell r="FK24">
            <v>42700000</v>
          </cell>
          <cell r="FL24">
            <v>42700000</v>
          </cell>
          <cell r="FM24">
            <v>42700000</v>
          </cell>
          <cell r="FN24">
            <v>42700000</v>
          </cell>
          <cell r="FO24">
            <v>42700000</v>
          </cell>
          <cell r="FP24">
            <v>42700000</v>
          </cell>
          <cell r="FQ24">
            <v>40700000</v>
          </cell>
          <cell r="FR24">
            <v>40700000</v>
          </cell>
          <cell r="FS24">
            <v>38900000</v>
          </cell>
          <cell r="FT24">
            <v>35300000</v>
          </cell>
          <cell r="FU24">
            <v>45300000</v>
          </cell>
          <cell r="FV24">
            <v>45300000</v>
          </cell>
        </row>
        <row r="39">
          <cell r="A39" t="str">
            <v>Кредиты коммерческих банков</v>
          </cell>
          <cell r="FI39">
            <v>12219963.75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6191177</v>
          </cell>
          <cell r="FU39">
            <v>10291177</v>
          </cell>
          <cell r="FV39">
            <v>10616393.4</v>
          </cell>
        </row>
        <row r="40">
          <cell r="A40" t="str">
            <v>Государственные гарантии</v>
          </cell>
          <cell r="FI40">
            <v>209872.86</v>
          </cell>
          <cell r="FJ40">
            <v>200735.86</v>
          </cell>
          <cell r="FK40">
            <v>200735.86</v>
          </cell>
          <cell r="FL40">
            <v>200735.86</v>
          </cell>
          <cell r="FM40">
            <v>200735.86</v>
          </cell>
          <cell r="FN40">
            <v>200735.86</v>
          </cell>
          <cell r="FO40">
            <v>200735.86</v>
          </cell>
          <cell r="FP40">
            <v>187793.375</v>
          </cell>
          <cell r="FQ40">
            <v>187793.375</v>
          </cell>
          <cell r="FR40">
            <v>187793.375</v>
          </cell>
          <cell r="FS40">
            <v>186330.02</v>
          </cell>
          <cell r="FT40">
            <v>186330.02</v>
          </cell>
          <cell r="FU40">
            <v>186330.02</v>
          </cell>
          <cell r="FV40">
            <v>176330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A12" sqref="A12:J12"/>
    </sheetView>
  </sheetViews>
  <sheetFormatPr defaultRowHeight="12.75" x14ac:dyDescent="0.2"/>
  <cols>
    <col min="1" max="1" width="66" customWidth="1"/>
    <col min="2" max="4" width="48.5703125" customWidth="1"/>
    <col min="5" max="5" width="38.7109375" hidden="1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1"/>
      <c r="L1" s="1"/>
    </row>
    <row r="2" spans="1:12" ht="69" customHeight="1" thickBot="1" x14ac:dyDescent="0.35">
      <c r="A2" s="92" t="s">
        <v>1</v>
      </c>
      <c r="B2" s="92"/>
      <c r="C2" s="92"/>
      <c r="D2" s="92"/>
      <c r="E2" s="93"/>
      <c r="F2" s="47"/>
      <c r="G2" s="47"/>
      <c r="H2" s="47"/>
      <c r="I2" s="47"/>
      <c r="J2" s="47"/>
      <c r="K2" s="1"/>
      <c r="L2" s="1"/>
    </row>
    <row r="3" spans="1:12" ht="70.5" customHeight="1" thickBot="1" x14ac:dyDescent="0.3">
      <c r="A3" s="55" t="s">
        <v>2</v>
      </c>
      <c r="B3" s="58" t="s">
        <v>3</v>
      </c>
      <c r="C3" s="59"/>
      <c r="D3" s="94"/>
      <c r="E3" s="60" t="s">
        <v>4</v>
      </c>
      <c r="F3" s="2"/>
    </row>
    <row r="4" spans="1:12" ht="12.75" customHeight="1" x14ac:dyDescent="0.2">
      <c r="A4" s="56"/>
      <c r="B4" s="63" t="s">
        <v>5</v>
      </c>
      <c r="C4" s="63" t="s">
        <v>6</v>
      </c>
      <c r="D4" s="65" t="s">
        <v>7</v>
      </c>
      <c r="E4" s="61"/>
      <c r="F4" s="67"/>
      <c r="G4" s="48"/>
    </row>
    <row r="5" spans="1:12" ht="91.5" customHeight="1" thickBot="1" x14ac:dyDescent="0.25">
      <c r="A5" s="57"/>
      <c r="B5" s="64"/>
      <c r="C5" s="64"/>
      <c r="D5" s="66"/>
      <c r="E5" s="62"/>
      <c r="F5" s="68"/>
      <c r="G5" s="48"/>
    </row>
    <row r="6" spans="1:12" s="8" customFormat="1" ht="90" customHeight="1" x14ac:dyDescent="0.35">
      <c r="A6" s="3" t="s">
        <v>8</v>
      </c>
      <c r="B6" s="4">
        <f>'[2]Ставки и дюрация'!B9/1000</f>
        <v>19957026.21305</v>
      </c>
      <c r="C6" s="4">
        <f>'[2]Ставки и дюрация'!E9/1000-0.1</f>
        <v>18954967.363049999</v>
      </c>
      <c r="D6" s="5">
        <f>C6-B6+0.1</f>
        <v>-1002058.7500000015</v>
      </c>
      <c r="E6" s="88">
        <v>18954967.399999999</v>
      </c>
      <c r="F6" s="6"/>
      <c r="G6" s="7"/>
    </row>
    <row r="7" spans="1:12" ht="90" customHeight="1" x14ac:dyDescent="0.35">
      <c r="A7" s="9" t="s">
        <v>9</v>
      </c>
      <c r="B7" s="10">
        <f>'[2]Ставки и дюрация'!B18/1000</f>
        <v>42700000</v>
      </c>
      <c r="C7" s="10">
        <f>'[2]Ставки и дюрация'!E18/1000</f>
        <v>45300000</v>
      </c>
      <c r="D7" s="5">
        <f>C7-B7</f>
        <v>2600000</v>
      </c>
      <c r="E7" s="89">
        <v>45300000</v>
      </c>
      <c r="F7" s="11"/>
      <c r="G7" s="12"/>
      <c r="K7" s="8"/>
    </row>
    <row r="8" spans="1:12" ht="90" customHeight="1" x14ac:dyDescent="0.35">
      <c r="A8" s="13" t="s">
        <v>10</v>
      </c>
      <c r="B8" s="10">
        <f>'[2]Ставки и дюрация'!B26/1000-0.1</f>
        <v>12219963.65</v>
      </c>
      <c r="C8" s="10">
        <f>'[2]Ставки и дюрация'!E26/1000</f>
        <v>10291177</v>
      </c>
      <c r="D8" s="5">
        <f>C8-B8</f>
        <v>-1928786.6500000004</v>
      </c>
      <c r="E8" s="89">
        <v>10604930</v>
      </c>
      <c r="F8" s="11"/>
      <c r="G8" s="12"/>
      <c r="K8" s="8"/>
    </row>
    <row r="9" spans="1:12" ht="96" customHeight="1" thickBot="1" x14ac:dyDescent="0.4">
      <c r="A9" s="14" t="s">
        <v>11</v>
      </c>
      <c r="B9" s="15">
        <f>'[2]Ставки и дюрация'!B27/1000</f>
        <v>209872.86</v>
      </c>
      <c r="C9" s="15">
        <f>'[2]Ставки и дюрация'!E27/1000</f>
        <v>186330.02</v>
      </c>
      <c r="D9" s="91">
        <f>C9-B9-0.1</f>
        <v>-23542.939999999995</v>
      </c>
      <c r="E9" s="90">
        <v>186330</v>
      </c>
      <c r="F9" s="16"/>
      <c r="G9" s="12"/>
      <c r="H9" s="69"/>
      <c r="I9" s="69"/>
      <c r="J9" s="17"/>
      <c r="K9" s="8"/>
      <c r="L9" s="18"/>
    </row>
    <row r="10" spans="1:12" s="25" customFormat="1" ht="90" customHeight="1" thickBot="1" x14ac:dyDescent="0.25">
      <c r="A10" s="19" t="s">
        <v>12</v>
      </c>
      <c r="B10" s="20">
        <f>SUM(B6:B9)</f>
        <v>75086862.723049998</v>
      </c>
      <c r="C10" s="20">
        <f>SUM(C6:C9)</f>
        <v>74732474.383049995</v>
      </c>
      <c r="D10" s="21">
        <f>C10-B10-0.1</f>
        <v>-354388.44000000355</v>
      </c>
      <c r="E10" s="22">
        <f>SUM(E6:E9)</f>
        <v>75046227.400000006</v>
      </c>
      <c r="F10" s="23"/>
      <c r="G10" s="12"/>
      <c r="H10" s="70"/>
      <c r="I10" s="70"/>
      <c r="J10" s="24"/>
      <c r="K10" s="24"/>
      <c r="L10" s="24"/>
    </row>
    <row r="11" spans="1:12" s="25" customFormat="1" ht="3" hidden="1" customHeight="1" x14ac:dyDescent="0.2">
      <c r="A11" s="26"/>
      <c r="B11" s="27"/>
      <c r="C11" s="27"/>
      <c r="D11" s="28">
        <f>B11-C11</f>
        <v>0</v>
      </c>
      <c r="E11" s="27"/>
      <c r="F11" s="29"/>
      <c r="G11" s="12"/>
      <c r="H11" s="49"/>
      <c r="I11" s="49"/>
      <c r="J11" s="24"/>
      <c r="K11" s="24"/>
      <c r="L11" s="24"/>
    </row>
    <row r="12" spans="1:12" s="25" customFormat="1" ht="196.5" customHeight="1" x14ac:dyDescent="0.2">
      <c r="A12" s="71" t="s">
        <v>23</v>
      </c>
      <c r="B12" s="71"/>
      <c r="C12" s="71"/>
      <c r="D12" s="71"/>
      <c r="E12" s="71"/>
      <c r="F12" s="71"/>
      <c r="G12" s="71"/>
      <c r="H12" s="71"/>
      <c r="I12" s="71"/>
      <c r="J12" s="71"/>
      <c r="K12" s="24"/>
      <c r="L12" s="24"/>
    </row>
    <row r="13" spans="1:12" s="25" customFormat="1" ht="15.75" hidden="1" customHeight="1" x14ac:dyDescent="0.2">
      <c r="A13" s="26"/>
      <c r="B13" s="26"/>
      <c r="C13" s="26"/>
      <c r="D13" s="26"/>
      <c r="E13" s="26"/>
      <c r="F13" s="26"/>
      <c r="G13" s="12"/>
      <c r="H13" s="49"/>
      <c r="I13" s="49"/>
      <c r="J13" s="24"/>
      <c r="K13" s="24"/>
      <c r="L13" s="24"/>
    </row>
    <row r="14" spans="1:12" s="30" customFormat="1" ht="0.75" hidden="1" customHeight="1" x14ac:dyDescent="0.3">
      <c r="A14" s="72"/>
      <c r="B14" s="73"/>
      <c r="C14" s="73"/>
      <c r="D14" s="73"/>
      <c r="E14" s="73"/>
      <c r="F14" s="73"/>
      <c r="G14" s="73"/>
      <c r="H14" s="73"/>
    </row>
    <row r="15" spans="1:12" s="30" customFormat="1" ht="37.5" customHeight="1" x14ac:dyDescent="0.2">
      <c r="A15" s="74" t="s">
        <v>13</v>
      </c>
      <c r="B15" s="74"/>
      <c r="C15" s="74"/>
      <c r="D15" s="74"/>
      <c r="E15" s="74"/>
      <c r="F15" s="74"/>
      <c r="G15" s="74"/>
      <c r="H15" s="74"/>
      <c r="I15" s="74"/>
    </row>
    <row r="16" spans="1:12" s="31" customFormat="1" ht="48.75" customHeight="1" x14ac:dyDescent="0.2">
      <c r="A16" s="52"/>
      <c r="B16" s="52"/>
      <c r="C16" s="52"/>
      <c r="D16" s="52"/>
      <c r="E16" s="52"/>
      <c r="F16" s="52"/>
      <c r="G16" s="46"/>
      <c r="H16" s="46"/>
    </row>
    <row r="17" spans="1:10" s="31" customFormat="1" ht="49.5" customHeight="1" x14ac:dyDescent="0.25">
      <c r="A17" s="51"/>
      <c r="B17" s="51"/>
      <c r="C17" s="51"/>
      <c r="D17" s="51"/>
      <c r="E17" s="51"/>
      <c r="F17" s="51"/>
      <c r="G17" s="32"/>
      <c r="H17" s="32"/>
    </row>
    <row r="18" spans="1:10" s="31" customFormat="1" ht="49.5" customHeight="1" x14ac:dyDescent="0.25">
      <c r="A18" s="51"/>
      <c r="B18" s="51"/>
      <c r="C18" s="51"/>
      <c r="D18" s="51"/>
      <c r="E18" s="51"/>
      <c r="F18" s="51"/>
      <c r="G18" s="32"/>
      <c r="H18" s="32"/>
    </row>
    <row r="19" spans="1:10" s="31" customFormat="1" ht="49.5" customHeight="1" x14ac:dyDescent="0.25">
      <c r="A19" s="51"/>
      <c r="B19" s="51"/>
      <c r="C19" s="51"/>
      <c r="D19" s="51"/>
      <c r="E19" s="51"/>
      <c r="F19" s="51"/>
      <c r="G19" s="33"/>
      <c r="H19" s="33"/>
    </row>
    <row r="20" spans="1:10" s="31" customFormat="1" ht="49.5" hidden="1" customHeight="1" x14ac:dyDescent="0.25">
      <c r="A20" s="51"/>
      <c r="B20" s="51"/>
      <c r="C20" s="51"/>
      <c r="D20" s="51"/>
      <c r="E20" s="51"/>
      <c r="F20" s="50"/>
      <c r="G20" s="32"/>
      <c r="H20" s="32"/>
    </row>
    <row r="21" spans="1:10" s="31" customFormat="1" ht="49.5" customHeight="1" x14ac:dyDescent="0.25">
      <c r="A21" s="51"/>
      <c r="B21" s="51"/>
      <c r="C21" s="51"/>
      <c r="D21" s="51"/>
      <c r="E21" s="51"/>
      <c r="F21" s="51"/>
      <c r="G21" s="33"/>
      <c r="H21" s="33"/>
      <c r="I21" s="34"/>
      <c r="J21" s="34"/>
    </row>
    <row r="22" spans="1:10" hidden="1" x14ac:dyDescent="0.2">
      <c r="A22" s="48"/>
      <c r="B22" s="48"/>
      <c r="C22" s="48"/>
      <c r="D22" s="48"/>
      <c r="E22" s="48"/>
      <c r="F22" s="17"/>
      <c r="G22" s="35"/>
      <c r="H22" s="35"/>
    </row>
    <row r="23" spans="1:10" ht="36" customHeight="1" x14ac:dyDescent="0.2"/>
    <row r="25" spans="1:10" ht="18" x14ac:dyDescent="0.25">
      <c r="A25" s="36"/>
      <c r="B25" s="36"/>
      <c r="C25" s="36"/>
      <c r="D25" s="36"/>
      <c r="E25" s="36"/>
      <c r="F25" s="36"/>
      <c r="G25" s="36"/>
      <c r="H25" s="36"/>
      <c r="I25" s="36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37"/>
      <c r="G58" s="37"/>
      <c r="H58" s="37"/>
      <c r="I58" s="37"/>
      <c r="J58" s="37"/>
      <c r="K58" s="37"/>
    </row>
  </sheetData>
  <mergeCells count="20">
    <mergeCell ref="A16:F16"/>
    <mergeCell ref="A1:J1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2:D2"/>
    <mergeCell ref="A17:F17"/>
    <mergeCell ref="A18:F18"/>
    <mergeCell ref="A19:F19"/>
    <mergeCell ref="A20:E20"/>
    <mergeCell ref="A21:F21"/>
  </mergeCells>
  <printOptions horizontalCentered="1"/>
  <pageMargins left="0.17" right="0" top="0" bottom="0" header="0" footer="0"/>
  <pageSetup paperSize="9" scale="32" orientation="landscape" r:id="rId1"/>
  <headerFooter alignWithMargins="0"/>
  <rowBreaks count="2" manualBreakCount="2">
    <brk id="14" max="11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7" sqref="A7:F7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76" t="s">
        <v>14</v>
      </c>
      <c r="B2" s="77"/>
      <c r="C2" s="77"/>
      <c r="D2" s="77"/>
      <c r="E2" s="77"/>
      <c r="F2" s="77"/>
      <c r="G2" s="77"/>
      <c r="H2" s="77"/>
    </row>
    <row r="3" spans="1:8" ht="24.75" customHeight="1" thickBot="1" x14ac:dyDescent="0.25">
      <c r="A3" s="26"/>
      <c r="B3" s="27"/>
      <c r="C3" s="27"/>
      <c r="D3" s="27"/>
      <c r="E3" s="27"/>
      <c r="F3" s="38"/>
      <c r="G3" s="25"/>
      <c r="H3" s="39"/>
    </row>
    <row r="4" spans="1:8" ht="59.25" customHeight="1" thickBot="1" x14ac:dyDescent="0.25">
      <c r="A4" s="78" t="s">
        <v>15</v>
      </c>
      <c r="B4" s="79"/>
      <c r="C4" s="79"/>
      <c r="D4" s="79"/>
      <c r="E4" s="79"/>
      <c r="F4" s="80"/>
      <c r="G4" s="40" t="s">
        <v>16</v>
      </c>
      <c r="H4" s="40" t="s">
        <v>17</v>
      </c>
    </row>
    <row r="5" spans="1:8" ht="80.25" customHeight="1" x14ac:dyDescent="0.2">
      <c r="A5" s="81" t="s">
        <v>18</v>
      </c>
      <c r="B5" s="82"/>
      <c r="C5" s="82"/>
      <c r="D5" s="82"/>
      <c r="E5" s="82"/>
      <c r="F5" s="82"/>
      <c r="G5" s="41">
        <v>106718319.5</v>
      </c>
      <c r="H5" s="42">
        <f>'[1]Интернет л.1'!C10</f>
        <v>74732474.383049995</v>
      </c>
    </row>
    <row r="6" spans="1:8" ht="80.25" customHeight="1" x14ac:dyDescent="0.2">
      <c r="A6" s="83" t="s">
        <v>19</v>
      </c>
      <c r="B6" s="84"/>
      <c r="C6" s="84"/>
      <c r="D6" s="84"/>
      <c r="E6" s="84"/>
      <c r="F6" s="85"/>
      <c r="G6" s="41">
        <v>4676234.4000000004</v>
      </c>
      <c r="H6" s="42">
        <v>4190539.2944299998</v>
      </c>
    </row>
    <row r="7" spans="1:8" ht="80.25" customHeight="1" x14ac:dyDescent="0.2">
      <c r="A7" s="83" t="s">
        <v>20</v>
      </c>
      <c r="B7" s="84"/>
      <c r="C7" s="84"/>
      <c r="D7" s="84"/>
      <c r="E7" s="84"/>
      <c r="F7" s="85"/>
      <c r="G7" s="41">
        <f>60</f>
        <v>60</v>
      </c>
      <c r="H7" s="43">
        <f>H5/146171499.4*100</f>
        <v>51.126570288879449</v>
      </c>
    </row>
    <row r="8" spans="1:8" ht="80.25" customHeight="1" thickBot="1" x14ac:dyDescent="0.25">
      <c r="A8" s="86" t="s">
        <v>21</v>
      </c>
      <c r="B8" s="87"/>
      <c r="C8" s="87"/>
      <c r="D8" s="87"/>
      <c r="E8" s="87"/>
      <c r="F8" s="87"/>
      <c r="G8" s="44">
        <v>45</v>
      </c>
      <c r="H8" s="45">
        <f>(45300000+10291177)/146171499.4*100</f>
        <v>38.031474827985519</v>
      </c>
    </row>
    <row r="9" spans="1:8" ht="18" customHeight="1" x14ac:dyDescent="0.2"/>
    <row r="10" spans="1:8" ht="42.75" customHeight="1" x14ac:dyDescent="0.2">
      <c r="A10" s="75" t="s">
        <v>22</v>
      </c>
      <c r="B10" s="75"/>
      <c r="C10" s="75"/>
      <c r="D10" s="75"/>
      <c r="E10" s="75"/>
      <c r="F10" s="75"/>
      <c r="G10" s="75"/>
      <c r="H10" s="75"/>
    </row>
  </sheetData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Костюкович Татьяна Васильевна</dc:creator>
  <cp:lastModifiedBy>User</cp:lastModifiedBy>
  <cp:lastPrinted>2020-01-10T12:53:42Z</cp:lastPrinted>
  <dcterms:created xsi:type="dcterms:W3CDTF">2020-01-09T13:11:59Z</dcterms:created>
  <dcterms:modified xsi:type="dcterms:W3CDTF">2020-01-14T15:38:46Z</dcterms:modified>
</cp:coreProperties>
</file>