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27" r:id="rId1"/>
    <sheet name="Интернет л.2" sheetId="28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28" l="1"/>
  <c r="H5" i="28"/>
  <c r="H7" i="28" s="1"/>
  <c r="G5" i="28"/>
  <c r="D6" i="27"/>
  <c r="D7" i="27"/>
  <c r="D8" i="27"/>
  <c r="D9" i="27"/>
  <c r="B10" i="27"/>
  <c r="C10" i="27"/>
  <c r="D10" i="27"/>
  <c r="E10" i="27"/>
  <c r="D11" i="27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<sst xmlns="http://schemas.openxmlformats.org/spreadsheetml/2006/main" count="24" uniqueCount="24">
  <si>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</si>
  <si>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</si>
  <si>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</si>
  <si>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</si>
  <si>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</si>
  <si>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</si>
  <si>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</si>
  <si>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</si>
  <si>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</si>
  <si>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</si>
  <si>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</si>
  <si>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</si>
  <si>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</si>
  <si>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</si>
  <si>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Госдолг
на 01.01.2021</t>
  </si>
  <si>
    <t xml:space="preserve">Прогноз
по госдолгу
на 01.01.2022
</t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</si>
  <si>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</si>
  <si>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01.04.2021 г. по сравнению с 01.01.2021 г. произошло за счёт: 
-  уменьшения объёма основного долга по кредитам коммерческих банков произошло за счет досрочного погашения  кредитов коммерческих банков;
-  уменьшения объёма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</si>
  <si>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Госдолг
на 01.04.2021</t>
  </si>
  <si>
    <t>Динамика по государственному долгу
 за период с 01.01.21 г. по 01.04.21 г.</t>
  </si>
  <si>
    <t>ИНФОРМАЦИЯ ПО ГОСУДАРСТВЕННОМУ ДОЛГУ НИЖЕГОРОДСКОЙ ОБЛАСТИ НА 01.04.2021 г.</t>
  </si>
  <si>
    <t>Информация по исполнению лимитов/ограничений по государственному долгу на 01.04.2021 г.</t>
  </si>
  <si>
    <t>Объем расходов на обслуживание государственного долга Нижегородской области на 2021 год
(закон Нижегородской области от 21.12.2020 155-З "Об областном бюджете на 2021 год и на плановый период 2022 и 2023 годов"  (с учетом изменений от 31.03.2021 №20-З)),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</si>
  <si>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01.04.2021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</si>
</sst>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/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28654967.5</c:v>
                </c:pt>
                <c:pt idx="1">
                  <c:v>41500000</c:v>
                </c:pt>
                <c:pt idx="3">
                  <c:v>182966.2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([1]Приложение№1!$FU$2,[1]Приложение№1!$FX$2,[1]Приложение№1!$GG$2:$GJ$2)</c:f>
              <c:strCache>
                <c:ptCount val="6"/>
                <c:pt idx="0">
                  <c:v>01.01.20г.</c:v>
                </c:pt>
                <c:pt idx="1">
                  <c:v>01.04.20г.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01.03.21г.</c:v>
                </c:pt>
                <c:pt idx="5">
                  <c:v>01.04.21г.</c:v>
                </c:pt>
              </c:strCache>
            </c:strRef>
          </c:cat>
          <c:val>
            <c:numRef>
              <c:f>([1]Приложение№1!$FU$3,[1]Приложение№1!$FX$3,[1]Приложение№1!$GG$3:$GJ$3)</c:f>
              <c:numCache>
                <c:formatCode>General</c:formatCode>
                <c:ptCount val="6"/>
                <c:pt idx="0">
                  <c:v>18954967.46305</c:v>
                </c:pt>
                <c:pt idx="1">
                  <c:v>18954967.46305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28654967.46305</c:v>
                </c:pt>
                <c:pt idx="5">
                  <c:v>28654967.46305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([1]Приложение№1!$FU$2,[1]Приложение№1!$FX$2,[1]Приложение№1!$GG$2:$GJ$2)</c:f>
              <c:strCache>
                <c:ptCount val="6"/>
                <c:pt idx="0">
                  <c:v>01.01.20г.</c:v>
                </c:pt>
                <c:pt idx="1">
                  <c:v>01.04.20г.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01.03.21г.</c:v>
                </c:pt>
                <c:pt idx="5">
                  <c:v>01.04.21г.</c:v>
                </c:pt>
              </c:strCache>
            </c:strRef>
          </c:cat>
          <c:val>
            <c:numRef>
              <c:f>([1]Приложение№1!$FU$24,[1]Приложение№1!$FX$24,[1]Приложение№1!$GG$24:$GJ$24)</c:f>
              <c:numCache>
                <c:formatCode>General</c:formatCode>
                <c:ptCount val="6"/>
                <c:pt idx="0">
                  <c:v>45300000</c:v>
                </c:pt>
                <c:pt idx="1">
                  <c:v>45300000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([1]Приложение№1!$FU$2,[1]Приложение№1!$FX$2,[1]Приложение№1!$GG$2:$GJ$2)</c:f>
              <c:strCache>
                <c:ptCount val="6"/>
                <c:pt idx="0">
                  <c:v>01.01.20г.</c:v>
                </c:pt>
                <c:pt idx="1">
                  <c:v>01.04.20г.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01.03.21г.</c:v>
                </c:pt>
                <c:pt idx="5">
                  <c:v>01.04.21г.</c:v>
                </c:pt>
              </c:strCache>
            </c:strRef>
          </c:cat>
          <c:val>
            <c:numRef>
              <c:f>([1]Приложение№1!$FU$41,[1]Приложение№1!$FX$41,[1]Приложение№1!$GG$41:$GJ$41)</c:f>
              <c:numCache>
                <c:formatCode>General</c:formatCode>
                <c:ptCount val="6"/>
                <c:pt idx="0">
                  <c:v>186330.02</c:v>
                </c:pt>
                <c:pt idx="1">
                  <c:v>184738.25</c:v>
                </c:pt>
                <c:pt idx="2">
                  <c:v>184738.25</c:v>
                </c:pt>
                <c:pt idx="3">
                  <c:v>182966.25</c:v>
                </c:pt>
                <c:pt idx="4">
                  <c:v>182966.25</c:v>
                </c:pt>
                <c:pt idx="5">
                  <c:v>182966.25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([1]Приложение№1!$FU$2,[1]Приложение№1!$FX$2,[1]Приложение№1!$GG$2:$GJ$2)</c:f>
              <c:strCache>
                <c:ptCount val="6"/>
                <c:pt idx="0">
                  <c:v>01.01.20г.</c:v>
                </c:pt>
                <c:pt idx="1">
                  <c:v>01.04.20г.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01.03.21г.</c:v>
                </c:pt>
                <c:pt idx="5">
                  <c:v>01.04.21г.</c:v>
                </c:pt>
              </c:strCache>
            </c:strRef>
          </c:cat>
          <c:val>
            <c:numRef>
              <c:f>([1]Приложение№1!$FU$40,[1]Приложение№1!$FX$40,[1]Приложение№1!$GG$40:$GJ$40)</c:f>
              <c:numCache>
                <c:formatCode>General</c:formatCode>
                <c:ptCount val="6"/>
                <c:pt idx="0">
                  <c:v>10291177</c:v>
                </c:pt>
                <c:pt idx="1">
                  <c:v>0</c:v>
                </c:pt>
                <c:pt idx="2">
                  <c:v>15190000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23183872"/>
        <c:axId val="123185408"/>
        <c:axId val="0"/>
      </c:bar3DChart>
      <c:catAx>
        <c:axId val="12318387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23185408"/>
        <c:crosses val="autoZero"/>
        <c:auto val="1"/>
        <c:lblAlgn val="ctr"/>
        <c:lblOffset val="100"/>
        <c:noMultiLvlLbl val="0"/>
      </c:catAx>
      <c:valAx>
        <c:axId val="12318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183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U2" t="str">
            <v>01.01.20г.</v>
          </cell>
          <cell r="FX2" t="str">
            <v>01.04.20г.</v>
          </cell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01.04.21г.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FX3">
            <v>18954967.46305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28654967.46305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FX24">
            <v>45300000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41500000</v>
          </cell>
        </row>
        <row r="40">
          <cell r="A40" t="str">
            <v>Кредиты коммерческих банков</v>
          </cell>
          <cell r="FU40">
            <v>10291177</v>
          </cell>
          <cell r="FX40">
            <v>0</v>
          </cell>
          <cell r="GG40">
            <v>15190000</v>
          </cell>
          <cell r="GH40">
            <v>0</v>
          </cell>
          <cell r="GI40">
            <v>0</v>
          </cell>
          <cell r="GJ40">
            <v>0</v>
          </cell>
        </row>
        <row r="41">
          <cell r="A41" t="str">
            <v>Государственные гарантии</v>
          </cell>
          <cell r="FU41">
            <v>186330.02</v>
          </cell>
          <cell r="FX41">
            <v>184738.25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182966.25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D7" sqref="D7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70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1"/>
      <c r="L1" s="1"/>
    </row>
    <row r="2" spans="1:12" ht="69" customHeight="1" thickBot="1" x14ac:dyDescent="0.35">
      <c r="A2" s="72" t="s">
        <v>0</v>
      </c>
      <c r="B2" s="72"/>
      <c r="C2" s="72"/>
      <c r="D2" s="72"/>
      <c r="E2" s="72"/>
      <c r="F2" s="53"/>
      <c r="G2" s="53"/>
      <c r="H2" s="53"/>
      <c r="I2" s="53"/>
      <c r="J2" s="53"/>
      <c r="K2" s="1"/>
      <c r="L2" s="1"/>
    </row>
    <row r="3" spans="1:12" ht="70.5" customHeight="1" thickBot="1" x14ac:dyDescent="0.3">
      <c r="A3" s="73" t="s">
        <v>1</v>
      </c>
      <c r="B3" s="76" t="s">
        <v>19</v>
      </c>
      <c r="C3" s="77"/>
      <c r="D3" s="78"/>
      <c r="E3" s="79" t="s">
        <v>15</v>
      </c>
      <c r="F3" s="2"/>
    </row>
    <row r="4" spans="1:12" ht="12.75" customHeight="1" x14ac:dyDescent="0.2">
      <c r="A4" s="74"/>
      <c r="B4" s="58" t="s">
        <v>14</v>
      </c>
      <c r="C4" s="58" t="s">
        <v>18</v>
      </c>
      <c r="D4" s="60" t="s">
        <v>2</v>
      </c>
      <c r="E4" s="80"/>
      <c r="F4" s="62"/>
      <c r="G4" s="51"/>
    </row>
    <row r="5" spans="1:12" ht="91.5" customHeight="1" thickBot="1" x14ac:dyDescent="0.25">
      <c r="A5" s="75"/>
      <c r="B5" s="59"/>
      <c r="C5" s="59"/>
      <c r="D5" s="61"/>
      <c r="E5" s="81"/>
      <c r="F5" s="63"/>
      <c r="G5" s="51"/>
    </row>
    <row r="6" spans="1:12" s="9" customFormat="1" ht="90" customHeight="1" x14ac:dyDescent="0.35">
      <c r="A6" s="3" t="s">
        <v>3</v>
      </c>
      <c r="B6" s="4">
        <v>28654967.46305</v>
      </c>
      <c r="C6" s="4">
        <v>28654967.5</v>
      </c>
      <c r="D6" s="5">
        <f>C6-B6</f>
        <v>3.6949999630451202E-2</v>
      </c>
      <c r="E6" s="6">
        <v>17952908.699999999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v>41500000</v>
      </c>
      <c r="D7" s="5">
        <f>C7-B7</f>
        <v>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/>
      <c r="D8" s="5">
        <f>C8-B8</f>
        <v>-15190000</v>
      </c>
      <c r="E8" s="12">
        <v>32225586.699999999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v>182966.2</v>
      </c>
      <c r="D9" s="18">
        <f>C9-B9</f>
        <v>-1772</v>
      </c>
      <c r="E9" s="19">
        <v>141570.70000000001</v>
      </c>
      <c r="F9" s="20"/>
      <c r="G9" s="14"/>
      <c r="H9" s="69"/>
      <c r="I9" s="69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85529705.663050011</v>
      </c>
      <c r="C10" s="24">
        <f>SUM(C6:C9)</f>
        <v>70337933.700000003</v>
      </c>
      <c r="D10" s="25">
        <f>C10-B10</f>
        <v>-15191771.963050008</v>
      </c>
      <c r="E10" s="26">
        <f>SUM(E6:E9)</f>
        <v>99920066.100000009</v>
      </c>
      <c r="F10" s="27"/>
      <c r="G10" s="14"/>
      <c r="H10" s="64"/>
      <c r="I10" s="64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2"/>
      <c r="I11" s="52"/>
      <c r="J11" s="28"/>
      <c r="K11" s="28"/>
      <c r="L11" s="28"/>
    </row>
    <row r="12" spans="1:12" s="29" customFormat="1" ht="160.5" customHeight="1" x14ac:dyDescent="0.2">
      <c r="A12" s="65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2"/>
      <c r="I13" s="52"/>
      <c r="J13" s="28"/>
      <c r="K13" s="28"/>
      <c r="L13" s="28"/>
    </row>
    <row r="14" spans="1:12" s="34" customFormat="1" ht="0.75" hidden="1" customHeight="1" x14ac:dyDescent="0.3">
      <c r="A14" s="66"/>
      <c r="B14" s="67"/>
      <c r="C14" s="67"/>
      <c r="D14" s="67"/>
      <c r="E14" s="67"/>
      <c r="F14" s="67"/>
      <c r="G14" s="67"/>
      <c r="H14" s="67"/>
    </row>
    <row r="15" spans="1:12" s="34" customFormat="1" ht="37.5" customHeight="1" x14ac:dyDescent="0.2">
      <c r="A15" s="68" t="s">
        <v>8</v>
      </c>
      <c r="B15" s="68"/>
      <c r="C15" s="68"/>
      <c r="D15" s="68"/>
      <c r="E15" s="68"/>
      <c r="F15" s="68"/>
      <c r="G15" s="68"/>
      <c r="H15" s="68"/>
      <c r="I15" s="68"/>
    </row>
    <row r="16" spans="1:12" s="35" customFormat="1" ht="48.75" customHeight="1" x14ac:dyDescent="0.2">
      <c r="A16" s="57"/>
      <c r="B16" s="57"/>
      <c r="C16" s="57"/>
      <c r="D16" s="57"/>
      <c r="E16" s="57"/>
      <c r="F16" s="57"/>
      <c r="G16" s="55"/>
      <c r="H16" s="55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4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1"/>
      <c r="B22" s="51"/>
      <c r="C22" s="51"/>
      <c r="D22" s="51"/>
      <c r="E22" s="51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sheetProtection password="CE28" sheet="1" formatCells="0" formatColumns="0" insertColumns="0" insertRows="0" insertHyperlinks="0" deleteColumns="0" deleteRows="0" sort="0" autoFilter="0" pivotTables="0"/>
  <mergeCells count="20">
    <mergeCell ref="H9:I9"/>
    <mergeCell ref="A1:J1"/>
    <mergeCell ref="A2:E2"/>
    <mergeCell ref="A3:A5"/>
    <mergeCell ref="B3:D3"/>
    <mergeCell ref="E3:E5"/>
    <mergeCell ref="H10:I10"/>
    <mergeCell ref="A12:J12"/>
    <mergeCell ref="A14:H14"/>
    <mergeCell ref="A15:I15"/>
    <mergeCell ref="A19:F19"/>
    <mergeCell ref="A21:F21"/>
    <mergeCell ref="A16:F16"/>
    <mergeCell ref="B4:B5"/>
    <mergeCell ref="C4:C5"/>
    <mergeCell ref="D4:D5"/>
    <mergeCell ref="F4:F5"/>
    <mergeCell ref="A17:F17"/>
    <mergeCell ref="A18:F18"/>
    <mergeCell ref="A20:E20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I6" sqref="I6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21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4" t="s">
        <v>10</v>
      </c>
      <c r="H4" s="44" t="s">
        <v>11</v>
      </c>
    </row>
    <row r="5" spans="1:8" ht="80.25" customHeight="1" x14ac:dyDescent="0.2">
      <c r="A5" s="88" t="s">
        <v>16</v>
      </c>
      <c r="B5" s="89"/>
      <c r="C5" s="89"/>
      <c r="D5" s="89"/>
      <c r="E5" s="89"/>
      <c r="F5" s="89"/>
      <c r="G5" s="45">
        <f>152331424.6*75%</f>
        <v>114248568.44999999</v>
      </c>
      <c r="H5" s="46">
        <f>'Интернет л.1'!$C$10</f>
        <v>70337933.700000003</v>
      </c>
    </row>
    <row r="6" spans="1:8" ht="80.25" customHeight="1" x14ac:dyDescent="0.2">
      <c r="A6" s="90" t="s">
        <v>22</v>
      </c>
      <c r="B6" s="91"/>
      <c r="C6" s="91"/>
      <c r="D6" s="91"/>
      <c r="E6" s="91"/>
      <c r="F6" s="92"/>
      <c r="G6" s="45">
        <v>4260524.7</v>
      </c>
      <c r="H6" s="46">
        <v>849148.8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8">
        <v>54</v>
      </c>
      <c r="H7" s="50">
        <f>H5/152331424.6*100</f>
        <v>46.174276834013149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7">
        <v>45</v>
      </c>
      <c r="H8" s="49">
        <f>('Интернет л.1'!$C$8+'Интернет л.1'!$C$7)/152331424.6*100</f>
        <v>27.243229759698579</v>
      </c>
    </row>
    <row r="9" spans="1:8" ht="12.75" customHeight="1" x14ac:dyDescent="0.2">
      <c r="A9" s="82" t="s">
        <v>23</v>
      </c>
      <c r="B9" s="82"/>
      <c r="C9" s="82"/>
      <c r="D9" s="82"/>
      <c r="E9" s="82"/>
      <c r="F9" s="82"/>
      <c r="G9" s="82"/>
      <c r="H9" s="82"/>
    </row>
    <row r="10" spans="1:8" ht="59.2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2021-02-01T14:29:43Z</cp:lastPrinted>
  <dcterms:created xsi:type="dcterms:W3CDTF">2020-06-01T14:26:48Z</dcterms:created>
  <dcterms:modified xsi:type="dcterms:W3CDTF">2021-04-05T13:59:41Z</dcterms:modified>
</cp:coreProperties>
</file>