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185"/>
  </bookViews>
  <sheets>
    <sheet name="Интернет л.1 " sheetId="53" r:id="rId1"/>
    <sheet name="Интернет л.2" sheetId="54" r:id="rId2"/>
  </sheets>
  <externalReferences>
    <externalReference r:id="rId3"/>
  </externalReferences>
  <definedNames>
    <definedName name="Z_EA697C8D_7874_4C19_AF3E_6CA92D776CEC_.wvu.Cols" localSheetId="0" hidden="1">'Интернет л.1 '!$B:$B</definedName>
    <definedName name="Z_EA697C8D_7874_4C19_AF3E_6CA92D776CEC_.wvu.Rows" localSheetId="0" hidden="1">'Интернет л.1 '!#REF!</definedName>
    <definedName name="_xlnm.Print_Area" localSheetId="0">'Интернет л.1 '!$A$1:$J$55</definedName>
  </definedNames>
  <calcPr calcId="145621"/>
</workbook>
</file>

<file path=xl/calcChain.xml><?xml version="1.0" encoding="utf-8"?>
<calcChain xmlns="http://schemas.openxmlformats.org/spreadsheetml/2006/main">
  <c r="H8" i="54" l="1"/>
  <c r="H5" i="54"/>
  <c r="H7" i="54" s="1"/>
  <c r="G5" i="54"/>
  <c r="D11" i="53"/>
  <c r="E10" i="53"/>
  <c r="B10" i="53"/>
  <c r="C9" i="53"/>
  <c r="D9" i="53" s="1"/>
  <c r="C8" i="53"/>
  <c r="D8" i="53" s="1"/>
  <c r="C7" i="53"/>
  <c r="D7" i="53" s="1"/>
  <c r="C6" i="53"/>
  <c r="C10" i="53" s="1"/>
  <c r="D10" i="53" s="1"/>
  <c r="D6" i="53" l="1"/>
</calcChain>
</file>

<file path=xl/sharedStrings.xml><?xml version="1.0" encoding="utf-8"?>
<sst xmlns="http://schemas.openxmlformats.org/spreadsheetml/2006/main" count="24" uniqueCount="24">
  <si>
    <t>тыс. рублей</t>
  </si>
  <si>
    <t>Вид заимствования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</si>
  <si>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</si>
  <si>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</si>
  <si>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</si>
  <si>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</si>
  <si>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</si>
  <si>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</si>
  <si>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</si>
  <si>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</si>
  <si>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</si>
  <si>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Исполнение*
</t>
  </si>
  <si>
    <t xml:space="preserve"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</t>
  </si>
  <si>
    <t xml:space="preserve">Прогноз
по госдолгу
на 01.01.2023
</t>
  </si>
  <si>
    <t>Объем государственного долга Нижегородской области в 2022 году  (не более 75% к сумме налоговых и неналоговых доходов) (закон Нижегородской области от 24.08.2006 N 83-З "О  государственном долге Нижегородской области" ), тыс. рублей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</si>
  <si>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*</t>
  </si>
  <si>
    <t>* С учетом норм, постановления Правительства Российской Федерации от 13.12.2017 № 1531, данный показатель не превышен.</t>
  </si>
  <si>
    <t>Госдолг
на 01.01.2022</t>
  </si>
  <si>
    <t>ИНФОРМАЦИЯ ПО ГОСУДАРСТВЕННОМУ ДОЛГУ НИЖЕГОРОДСКОЙ ОБЛАСТИ НА 01.04.2022 г.</t>
  </si>
  <si>
    <t>Госдолг
на 01.04.2022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</si>
  <si>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объема государственного долга на 01.04.2022 г. по сравнению с 01.01.2022 г. произошло за счёт: 
- увеличения объема федеральных бюджетных кредитов за счет привлечения федерального бюджетного кредита на финансовое обеспечение реализации инфраструктурных проектов;
- уменьшения объема обязательств по предоставленной государственной гарантии за счет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</si>
  <si>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Динамика по государственному долгу
 за период с 01.01.22 г. по 01.04.22 г.</t>
  </si>
  <si>
    <t>Информация по исполнению лимитов/ограничений по государственному долгу на 01.04.2022 г.</t>
  </si>
  <si>
    <t>Объем расходов на обслуживание государственного долга Нижегородской области на 2022 год
(закон Нижегородской области 23.12.2021 №151-З (в ред. от 25.02.2022 №7-З),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</si>
</sst>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2"/>
      <color theme="1"/>
      <name val="Arial Cyr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164" fontId="7" fillId="0" borderId="15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164" fontId="7" fillId="0" borderId="19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164" fontId="7" fillId="0" borderId="24" xfId="1" applyNumberFormat="1" applyFont="1" applyBorder="1" applyAlignment="1">
      <alignment horizontal="right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0" fillId="0" borderId="37" xfId="0" applyNumberFormat="1" applyFont="1" applyFill="1" applyBorder="1"/>
    <xf numFmtId="164" fontId="10" fillId="6" borderId="18" xfId="0" applyNumberFormat="1" applyFont="1" applyFill="1" applyBorder="1"/>
    <xf numFmtId="165" fontId="16" fillId="6" borderId="38" xfId="0" applyNumberFormat="1" applyFont="1" applyFill="1" applyBorder="1"/>
    <xf numFmtId="165" fontId="16" fillId="6" borderId="19" xfId="0" applyNumberFormat="1" applyFont="1" applyFill="1" applyBorder="1" applyAlignment="1">
      <alignment horizontal="right"/>
    </xf>
    <xf numFmtId="0" fontId="14" fillId="6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6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6" fontId="17" fillId="0" borderId="29" xfId="0" applyNumberFormat="1" applyFont="1" applyBorder="1" applyAlignment="1">
      <alignment horizontal="justify" vertical="center" wrapText="1"/>
    </xf>
    <xf numFmtId="166" fontId="17" fillId="0" borderId="0" xfId="0" applyNumberFormat="1" applyFont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Государственные ценные бумаги
47,1%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0,1%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 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 '!$C$6:$C$9</c:f>
              <c:numCache>
                <c:formatCode>#,##0.0</c:formatCode>
                <c:ptCount val="4"/>
                <c:pt idx="0">
                  <c:v>55700753.113050006</c:v>
                </c:pt>
                <c:pt idx="1">
                  <c:v>49600000</c:v>
                </c:pt>
                <c:pt idx="2">
                  <c:v>0</c:v>
                </c:pt>
                <c:pt idx="3">
                  <c:v>139748.87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[1]Приложение№1!$GS$2:$GW$2</c:f>
              <c:strCache>
                <c:ptCount val="5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01.01.23г.
(прогноз)</c:v>
                </c:pt>
              </c:strCache>
            </c:strRef>
          </c:cat>
          <c:val>
            <c:numRef>
              <c:f>[1]Приложение№1!$GS$3:$GW$3</c:f>
              <c:numCache>
                <c:formatCode>General</c:formatCode>
                <c:ptCount val="5"/>
                <c:pt idx="0">
                  <c:v>54900618.71305</c:v>
                </c:pt>
                <c:pt idx="1">
                  <c:v>54900618.71305</c:v>
                </c:pt>
                <c:pt idx="2">
                  <c:v>54970753.113049999</c:v>
                </c:pt>
                <c:pt idx="3">
                  <c:v>55700753.113084286</c:v>
                </c:pt>
                <c:pt idx="4">
                  <c:v>56784668.299999997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[1]Приложение№1!$GS$2:$GW$2</c:f>
              <c:strCache>
                <c:ptCount val="5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01.01.23г.
(прогноз)</c:v>
                </c:pt>
              </c:strCache>
            </c:strRef>
          </c:cat>
          <c:val>
            <c:numRef>
              <c:f>[1]Приложение№1!$GS$24:$GW$24</c:f>
              <c:numCache>
                <c:formatCode>General</c:formatCode>
                <c:ptCount val="5"/>
                <c:pt idx="0">
                  <c:v>49600000</c:v>
                </c:pt>
                <c:pt idx="1">
                  <c:v>49600000</c:v>
                </c:pt>
                <c:pt idx="2">
                  <c:v>49600000</c:v>
                </c:pt>
                <c:pt idx="3">
                  <c:v>49600000</c:v>
                </c:pt>
                <c:pt idx="4">
                  <c:v>48500000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[1]Приложение№1!$GS$2:$GW$2</c:f>
              <c:strCache>
                <c:ptCount val="5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01.01.23г.
(прогноз)</c:v>
                </c:pt>
              </c:strCache>
            </c:strRef>
          </c:cat>
          <c:val>
            <c:numRef>
              <c:f>[1]Приложение№1!$GS$41:$GW$41</c:f>
              <c:numCache>
                <c:formatCode>General</c:formatCode>
                <c:ptCount val="5"/>
                <c:pt idx="0">
                  <c:v>141570.67000000001</c:v>
                </c:pt>
                <c:pt idx="1">
                  <c:v>139748.87</c:v>
                </c:pt>
                <c:pt idx="2">
                  <c:v>139748.87</c:v>
                </c:pt>
                <c:pt idx="3">
                  <c:v>139748.87</c:v>
                </c:pt>
                <c:pt idx="4">
                  <c:v>0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[1]Приложение№1!$GS$2:$GW$2</c:f>
              <c:strCache>
                <c:ptCount val="5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01.01.23г.
(прогноз)</c:v>
                </c:pt>
              </c:strCache>
            </c:strRef>
          </c:cat>
          <c:val>
            <c:numRef>
              <c:f>[1]Приложение№1!$GS$40:$GW$40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486329.5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122776960"/>
        <c:axId val="122795136"/>
        <c:axId val="0"/>
      </c:bar3DChart>
      <c:catAx>
        <c:axId val="122776960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122795136"/>
        <c:crosses val="autoZero"/>
        <c:auto val="1"/>
        <c:lblAlgn val="ctr"/>
        <c:lblOffset val="100"/>
        <c:noMultiLvlLbl val="0"/>
      </c:catAx>
      <c:valAx>
        <c:axId val="122795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27769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2426739235271085"/>
          <c:y val="1.9221864347304534E-2"/>
          <c:w val="0.17102007818642923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166688</xdr:rowOff>
    </xdr:from>
    <xdr:to>
      <xdr:col>8</xdr:col>
      <xdr:colOff>3476625</xdr:colOff>
      <xdr:row>52</xdr:row>
      <xdr:rowOff>158751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4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>
        <row r="8">
          <cell r="D8">
            <v>139748870</v>
          </cell>
        </row>
      </sheetData>
      <sheetData sheetId="6">
        <row r="9">
          <cell r="E9">
            <v>55700753113.050003</v>
          </cell>
        </row>
        <row r="21">
          <cell r="E21">
            <v>49600000000</v>
          </cell>
        </row>
        <row r="30">
          <cell r="E30">
            <v>0</v>
          </cell>
        </row>
      </sheetData>
      <sheetData sheetId="7">
        <row r="6">
          <cell r="A6" t="str">
            <v xml:space="preserve">Федеральные бюджетные кредиты </v>
          </cell>
        </row>
        <row r="7">
          <cell r="C7">
            <v>49600000</v>
          </cell>
        </row>
        <row r="8">
          <cell r="C8">
            <v>0</v>
          </cell>
        </row>
        <row r="10">
          <cell r="C10">
            <v>105440501.98305002</v>
          </cell>
        </row>
      </sheetData>
      <sheetData sheetId="8"/>
      <sheetData sheetId="9">
        <row r="2">
          <cell r="GS2" t="str">
            <v>01.01.22г.</v>
          </cell>
          <cell r="GT2" t="str">
            <v>01.02.22г.</v>
          </cell>
          <cell r="GU2" t="str">
            <v>01.03.22г.</v>
          </cell>
          <cell r="GV2" t="str">
            <v>01.04.22г.</v>
          </cell>
          <cell r="GW2" t="str">
            <v>01.01.23г.
(прогноз)</v>
          </cell>
        </row>
        <row r="3">
          <cell r="A3" t="str">
            <v>Федеральные бюджетные кредиты</v>
          </cell>
          <cell r="GS3">
            <v>54900618.71305</v>
          </cell>
          <cell r="GT3">
            <v>54900618.71305</v>
          </cell>
          <cell r="GU3">
            <v>54970753.113049999</v>
          </cell>
          <cell r="GV3">
            <v>55700753.113084286</v>
          </cell>
          <cell r="GW3">
            <v>56784668.299999997</v>
          </cell>
        </row>
        <row r="24">
          <cell r="A24" t="str">
            <v xml:space="preserve">Государственные ценные бумаги </v>
          </cell>
          <cell r="GS24">
            <v>49600000</v>
          </cell>
          <cell r="GT24">
            <v>49600000</v>
          </cell>
          <cell r="GU24">
            <v>49600000</v>
          </cell>
          <cell r="GV24">
            <v>49600000</v>
          </cell>
          <cell r="GW24">
            <v>48500000</v>
          </cell>
        </row>
        <row r="40">
          <cell r="A40" t="str">
            <v>Кредиты коммерческих банков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486329.5</v>
          </cell>
        </row>
        <row r="41">
          <cell r="A41" t="str">
            <v>Государственные гарантии</v>
          </cell>
          <cell r="GS41">
            <v>141570.67000000001</v>
          </cell>
          <cell r="GT41">
            <v>139748.87</v>
          </cell>
          <cell r="GU41">
            <v>139748.87</v>
          </cell>
          <cell r="GV41">
            <v>139748.87</v>
          </cell>
          <cell r="GW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zoomScale="50" zoomScaleNormal="75" zoomScaleSheetLayoutView="50" workbookViewId="0">
      <selection activeCell="T7" sqref="T7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64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1"/>
      <c r="L1" s="1"/>
    </row>
    <row r="2" spans="1:12" ht="69" customHeight="1" thickBot="1" x14ac:dyDescent="0.35">
      <c r="A2" s="66" t="s">
        <v>0</v>
      </c>
      <c r="B2" s="66"/>
      <c r="C2" s="66"/>
      <c r="D2" s="66"/>
      <c r="E2" s="66"/>
      <c r="F2" s="55"/>
      <c r="G2" s="55"/>
      <c r="H2" s="55"/>
      <c r="I2" s="55"/>
      <c r="J2" s="55"/>
      <c r="K2" s="1"/>
      <c r="L2" s="1"/>
    </row>
    <row r="3" spans="1:12" ht="70.5" customHeight="1" thickBot="1" x14ac:dyDescent="0.3">
      <c r="A3" s="67" t="s">
        <v>1</v>
      </c>
      <c r="B3" s="70" t="s">
        <v>21</v>
      </c>
      <c r="C3" s="71"/>
      <c r="D3" s="72"/>
      <c r="E3" s="73" t="s">
        <v>13</v>
      </c>
      <c r="F3" s="2"/>
    </row>
    <row r="4" spans="1:12" ht="12.75" customHeight="1" x14ac:dyDescent="0.2">
      <c r="A4" s="68"/>
      <c r="B4" s="76" t="s">
        <v>17</v>
      </c>
      <c r="C4" s="76" t="s">
        <v>19</v>
      </c>
      <c r="D4" s="78" t="s">
        <v>2</v>
      </c>
      <c r="E4" s="74"/>
      <c r="F4" s="80"/>
      <c r="G4" s="52"/>
    </row>
    <row r="5" spans="1:12" ht="91.5" customHeight="1" thickBot="1" x14ac:dyDescent="0.25">
      <c r="A5" s="69"/>
      <c r="B5" s="77"/>
      <c r="C5" s="77"/>
      <c r="D5" s="79"/>
      <c r="E5" s="75"/>
      <c r="F5" s="81"/>
      <c r="G5" s="52"/>
    </row>
    <row r="6" spans="1:12" s="9" customFormat="1" ht="90" customHeight="1" x14ac:dyDescent="0.35">
      <c r="A6" s="3" t="s">
        <v>3</v>
      </c>
      <c r="B6" s="4">
        <v>54900618.700000003</v>
      </c>
      <c r="C6" s="4">
        <f>'[1]Ставки и дюрация'!E9/1000</f>
        <v>55700753.113050006</v>
      </c>
      <c r="D6" s="5">
        <f>C6-B6</f>
        <v>800134.41305000335</v>
      </c>
      <c r="E6" s="6">
        <v>56784668.299999997</v>
      </c>
      <c r="F6" s="7"/>
      <c r="G6" s="8"/>
    </row>
    <row r="7" spans="1:12" ht="90" customHeight="1" x14ac:dyDescent="0.35">
      <c r="A7" s="10" t="s">
        <v>4</v>
      </c>
      <c r="B7" s="11">
        <v>49600000</v>
      </c>
      <c r="C7" s="11">
        <f>'[1]Ставки и дюрация'!E21/1000</f>
        <v>49600000</v>
      </c>
      <c r="D7" s="5">
        <f>C7-B7</f>
        <v>0</v>
      </c>
      <c r="E7" s="12">
        <v>48500000</v>
      </c>
      <c r="F7" s="13"/>
      <c r="G7" s="14"/>
      <c r="K7" s="9"/>
    </row>
    <row r="8" spans="1:12" ht="90" customHeight="1" x14ac:dyDescent="0.35">
      <c r="A8" s="15" t="s">
        <v>5</v>
      </c>
      <c r="B8" s="11">
        <v>0</v>
      </c>
      <c r="C8" s="11">
        <f>'[1]Ставки и дюрация'!E30</f>
        <v>0</v>
      </c>
      <c r="D8" s="5">
        <f>C8-B8</f>
        <v>0</v>
      </c>
      <c r="E8" s="12">
        <v>486329.5</v>
      </c>
      <c r="F8" s="13"/>
      <c r="G8" s="14"/>
      <c r="K8" s="9"/>
    </row>
    <row r="9" spans="1:12" ht="96" customHeight="1" thickBot="1" x14ac:dyDescent="0.4">
      <c r="A9" s="16" t="s">
        <v>6</v>
      </c>
      <c r="B9" s="17">
        <v>141570.70000000001</v>
      </c>
      <c r="C9" s="17">
        <f>[1]Гарантии!D8/1000</f>
        <v>139748.87</v>
      </c>
      <c r="D9" s="18">
        <f>C9-B9</f>
        <v>-1821.8300000000163</v>
      </c>
      <c r="E9" s="19">
        <v>0</v>
      </c>
      <c r="F9" s="20"/>
      <c r="G9" s="14"/>
      <c r="H9" s="57"/>
      <c r="I9" s="57"/>
      <c r="J9" s="21"/>
      <c r="K9" s="9"/>
      <c r="L9" s="22"/>
    </row>
    <row r="10" spans="1:12" s="29" customFormat="1" ht="90" customHeight="1" thickBot="1" x14ac:dyDescent="0.25">
      <c r="A10" s="23" t="s">
        <v>7</v>
      </c>
      <c r="B10" s="24">
        <f>SUM(B6:B9)</f>
        <v>104642189.40000001</v>
      </c>
      <c r="C10" s="24">
        <f>SUM(C6:C9)</f>
        <v>105440501.98305002</v>
      </c>
      <c r="D10" s="25">
        <f>C10-B10</f>
        <v>798312.58305001259</v>
      </c>
      <c r="E10" s="26">
        <f>SUM(E6:E9)</f>
        <v>105770997.8</v>
      </c>
      <c r="F10" s="27"/>
      <c r="G10" s="14"/>
      <c r="H10" s="58"/>
      <c r="I10" s="58"/>
      <c r="J10" s="28"/>
      <c r="K10" s="28"/>
      <c r="L10" s="28"/>
    </row>
    <row r="11" spans="1:12" s="29" customFormat="1" ht="3" hidden="1" customHeight="1" x14ac:dyDescent="0.2">
      <c r="A11" s="30"/>
      <c r="B11" s="31"/>
      <c r="C11" s="31"/>
      <c r="D11" s="32">
        <f>B11-C11</f>
        <v>0</v>
      </c>
      <c r="E11" s="31"/>
      <c r="F11" s="33"/>
      <c r="G11" s="14"/>
      <c r="H11" s="53"/>
      <c r="I11" s="53"/>
      <c r="J11" s="28"/>
      <c r="K11" s="28"/>
      <c r="L11" s="28"/>
    </row>
    <row r="12" spans="1:12" s="29" customFormat="1" ht="187.5" customHeight="1" x14ac:dyDescent="0.2">
      <c r="A12" s="59" t="s">
        <v>20</v>
      </c>
      <c r="B12" s="59"/>
      <c r="C12" s="59"/>
      <c r="D12" s="59"/>
      <c r="E12" s="59"/>
      <c r="F12" s="59"/>
      <c r="G12" s="59"/>
      <c r="H12" s="59"/>
      <c r="I12" s="59"/>
      <c r="J12" s="59"/>
      <c r="K12" s="28"/>
      <c r="L12" s="28"/>
    </row>
    <row r="13" spans="1:12" s="29" customFormat="1" ht="15.75" hidden="1" customHeight="1" x14ac:dyDescent="0.2">
      <c r="A13" s="30"/>
      <c r="B13" s="30"/>
      <c r="C13" s="30"/>
      <c r="D13" s="30"/>
      <c r="E13" s="30"/>
      <c r="F13" s="30"/>
      <c r="G13" s="14"/>
      <c r="H13" s="53"/>
      <c r="I13" s="53"/>
      <c r="J13" s="28"/>
      <c r="K13" s="28"/>
      <c r="L13" s="28"/>
    </row>
    <row r="14" spans="1:12" s="34" customFormat="1" ht="0.75" hidden="1" customHeight="1" x14ac:dyDescent="0.3">
      <c r="A14" s="60"/>
      <c r="B14" s="61"/>
      <c r="C14" s="61"/>
      <c r="D14" s="61"/>
      <c r="E14" s="61"/>
      <c r="F14" s="61"/>
      <c r="G14" s="61"/>
      <c r="H14" s="61"/>
    </row>
    <row r="15" spans="1:12" s="34" customFormat="1" ht="37.5" customHeight="1" x14ac:dyDescent="0.2">
      <c r="A15" s="62" t="s">
        <v>8</v>
      </c>
      <c r="B15" s="62"/>
      <c r="C15" s="62"/>
      <c r="D15" s="62"/>
      <c r="E15" s="62"/>
      <c r="F15" s="62"/>
      <c r="G15" s="62"/>
      <c r="H15" s="62"/>
      <c r="I15" s="62"/>
    </row>
    <row r="16" spans="1:12" s="35" customFormat="1" ht="48.75" customHeight="1" x14ac:dyDescent="0.2">
      <c r="A16" s="63"/>
      <c r="B16" s="63"/>
      <c r="C16" s="63"/>
      <c r="D16" s="63"/>
      <c r="E16" s="63"/>
      <c r="F16" s="63"/>
      <c r="G16" s="54"/>
      <c r="H16" s="54"/>
    </row>
    <row r="17" spans="1:10" s="35" customFormat="1" ht="49.5" customHeight="1" x14ac:dyDescent="0.25">
      <c r="A17" s="56"/>
      <c r="B17" s="56"/>
      <c r="C17" s="56"/>
      <c r="D17" s="56"/>
      <c r="E17" s="56"/>
      <c r="F17" s="56"/>
      <c r="G17" s="36"/>
      <c r="H17" s="36"/>
    </row>
    <row r="18" spans="1:10" s="35" customFormat="1" ht="49.5" customHeight="1" x14ac:dyDescent="0.25">
      <c r="A18" s="56"/>
      <c r="B18" s="56"/>
      <c r="C18" s="56"/>
      <c r="D18" s="56"/>
      <c r="E18" s="56"/>
      <c r="F18" s="56"/>
      <c r="G18" s="36"/>
      <c r="H18" s="36"/>
    </row>
    <row r="19" spans="1:10" s="35" customFormat="1" ht="49.5" customHeight="1" x14ac:dyDescent="0.25">
      <c r="A19" s="56"/>
      <c r="B19" s="56"/>
      <c r="C19" s="56"/>
      <c r="D19" s="56"/>
      <c r="E19" s="56"/>
      <c r="F19" s="56"/>
      <c r="G19" s="37"/>
      <c r="H19" s="37"/>
    </row>
    <row r="20" spans="1:10" s="35" customFormat="1" ht="49.5" hidden="1" customHeight="1" x14ac:dyDescent="0.25">
      <c r="A20" s="56"/>
      <c r="B20" s="56"/>
      <c r="C20" s="56"/>
      <c r="D20" s="56"/>
      <c r="E20" s="56"/>
      <c r="F20" s="51"/>
      <c r="G20" s="36"/>
      <c r="H20" s="36"/>
    </row>
    <row r="21" spans="1:10" s="35" customFormat="1" ht="49.5" customHeight="1" x14ac:dyDescent="0.25">
      <c r="A21" s="56"/>
      <c r="B21" s="56"/>
      <c r="C21" s="56"/>
      <c r="D21" s="56"/>
      <c r="E21" s="56"/>
      <c r="F21" s="56"/>
      <c r="G21" s="37"/>
      <c r="H21" s="37"/>
      <c r="I21" s="38"/>
      <c r="J21" s="38"/>
    </row>
    <row r="22" spans="1:10" hidden="1" x14ac:dyDescent="0.2">
      <c r="A22" s="52"/>
      <c r="B22" s="52"/>
      <c r="C22" s="52"/>
      <c r="D22" s="52"/>
      <c r="E22" s="52"/>
      <c r="F22" s="21"/>
      <c r="G22" s="39"/>
      <c r="H22" s="39"/>
    </row>
    <row r="23" spans="1:10" ht="36" customHeight="1" x14ac:dyDescent="0.2"/>
    <row r="25" spans="1:10" ht="18" x14ac:dyDescent="0.25">
      <c r="A25" s="40"/>
      <c r="B25" s="40"/>
      <c r="C25" s="40"/>
      <c r="D25" s="40"/>
      <c r="E25" s="40"/>
      <c r="F25" s="40"/>
      <c r="G25" s="40"/>
      <c r="H25" s="40"/>
      <c r="I25" s="40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41"/>
      <c r="G58" s="41"/>
      <c r="H58" s="41"/>
      <c r="I58" s="41"/>
      <c r="J58" s="41"/>
      <c r="K58" s="41"/>
    </row>
  </sheetData>
  <mergeCells count="20"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  <mergeCell ref="A17:F17"/>
    <mergeCell ref="A18:F18"/>
    <mergeCell ref="A19:F19"/>
    <mergeCell ref="A20:E20"/>
    <mergeCell ref="A21:F21"/>
  </mergeCells>
  <printOptions horizontalCentered="1"/>
  <pageMargins left="0.15748031496062992" right="0" top="0" bottom="0" header="0" footer="0"/>
  <pageSetup paperSize="9" scale="33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K21" sqref="K21"/>
    </sheetView>
  </sheetViews>
  <sheetFormatPr defaultRowHeight="12.75" x14ac:dyDescent="0.2"/>
  <cols>
    <col min="1" max="1" width="22.28515625" customWidth="1"/>
    <col min="2" max="2" width="23.8554687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4" t="s">
        <v>22</v>
      </c>
      <c r="B2" s="85"/>
      <c r="C2" s="85"/>
      <c r="D2" s="85"/>
      <c r="E2" s="85"/>
      <c r="F2" s="85"/>
      <c r="G2" s="85"/>
      <c r="H2" s="85"/>
    </row>
    <row r="3" spans="1:8" ht="24.75" customHeight="1" thickBot="1" x14ac:dyDescent="0.25">
      <c r="A3" s="30"/>
      <c r="B3" s="31"/>
      <c r="C3" s="31"/>
      <c r="D3" s="31"/>
      <c r="E3" s="31"/>
      <c r="F3" s="42"/>
      <c r="G3" s="29"/>
      <c r="H3" s="43"/>
    </row>
    <row r="4" spans="1:8" ht="59.25" customHeight="1" thickBot="1" x14ac:dyDescent="0.25">
      <c r="A4" s="86" t="s">
        <v>9</v>
      </c>
      <c r="B4" s="87"/>
      <c r="C4" s="87"/>
      <c r="D4" s="87"/>
      <c r="E4" s="87"/>
      <c r="F4" s="88"/>
      <c r="G4" s="44" t="s">
        <v>10</v>
      </c>
      <c r="H4" s="44" t="s">
        <v>11</v>
      </c>
    </row>
    <row r="5" spans="1:8" ht="80.25" customHeight="1" x14ac:dyDescent="0.2">
      <c r="A5" s="89" t="s">
        <v>14</v>
      </c>
      <c r="B5" s="90"/>
      <c r="C5" s="90"/>
      <c r="D5" s="90"/>
      <c r="E5" s="90"/>
      <c r="F5" s="90"/>
      <c r="G5" s="48">
        <f>178159480*75%</f>
        <v>133619610</v>
      </c>
      <c r="H5" s="46">
        <f>'[1]Интернет л.1'!$C$10</f>
        <v>105440501.98305002</v>
      </c>
    </row>
    <row r="6" spans="1:8" ht="80.25" customHeight="1" x14ac:dyDescent="0.2">
      <c r="A6" s="91" t="s">
        <v>23</v>
      </c>
      <c r="B6" s="92"/>
      <c r="C6" s="92"/>
      <c r="D6" s="92"/>
      <c r="E6" s="92"/>
      <c r="F6" s="93"/>
      <c r="G6" s="45">
        <v>3893238.7</v>
      </c>
      <c r="H6" s="46">
        <v>996620</v>
      </c>
    </row>
    <row r="7" spans="1:8" ht="80.25" customHeight="1" x14ac:dyDescent="0.2">
      <c r="A7" s="91" t="s">
        <v>15</v>
      </c>
      <c r="B7" s="92"/>
      <c r="C7" s="92"/>
      <c r="D7" s="92"/>
      <c r="E7" s="92"/>
      <c r="F7" s="93"/>
      <c r="G7" s="48">
        <v>51</v>
      </c>
      <c r="H7" s="50">
        <f>H5/178159480*100</f>
        <v>59.183211571480797</v>
      </c>
    </row>
    <row r="8" spans="1:8" ht="80.25" customHeight="1" thickBot="1" x14ac:dyDescent="0.25">
      <c r="A8" s="94" t="s">
        <v>12</v>
      </c>
      <c r="B8" s="95"/>
      <c r="C8" s="95"/>
      <c r="D8" s="95"/>
      <c r="E8" s="95"/>
      <c r="F8" s="95"/>
      <c r="G8" s="47">
        <v>45</v>
      </c>
      <c r="H8" s="49">
        <f>('[1]Интернет л.1'!C7+'[1]Интернет л.1'!C8)/178159480*100</f>
        <v>27.840224949017589</v>
      </c>
    </row>
    <row r="9" spans="1:8" ht="57.75" customHeight="1" x14ac:dyDescent="0.2">
      <c r="A9" s="82" t="s">
        <v>16</v>
      </c>
      <c r="B9" s="82"/>
      <c r="C9" s="82"/>
      <c r="D9" s="82"/>
      <c r="E9" s="82"/>
      <c r="F9" s="82"/>
      <c r="G9" s="82"/>
      <c r="H9" s="82"/>
    </row>
    <row r="10" spans="1:8" ht="27.75" customHeight="1" x14ac:dyDescent="0.2">
      <c r="A10" s="83"/>
      <c r="B10" s="83"/>
      <c r="C10" s="83"/>
      <c r="D10" s="83"/>
      <c r="E10" s="83"/>
      <c r="F10" s="83"/>
      <c r="G10" s="83"/>
      <c r="H10" s="83"/>
    </row>
  </sheetData>
  <mergeCells count="7">
    <mergeCell ref="A9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 </vt:lpstr>
      <vt:lpstr>Интернет л.2</vt:lpstr>
      <vt:lpstr>'Интернет л.1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Костюкович Татьяна Васильевна</cp:lastModifiedBy>
  <cp:lastPrinted>2022-03-04T06:23:59Z</cp:lastPrinted>
  <dcterms:created xsi:type="dcterms:W3CDTF">2020-06-01T14:26:48Z</dcterms:created>
  <dcterms:modified xsi:type="dcterms:W3CDTF">2022-04-05T14:10:55Z</dcterms:modified>
</cp:coreProperties>
</file>