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/>
  </bookViews>
  <sheets>
    <sheet name="Интернет л.1" sheetId="59" r:id="rId1"/>
    <sheet name="Интернет л.2" sheetId="60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G5" i="60" l="1"/>
  <c r="H8" i="60" l="1"/>
  <c r="H5" i="60"/>
  <c r="H7" i="60" s="1"/>
  <c r="D11" i="59"/>
  <c r="E10" i="59"/>
  <c r="B10" i="59"/>
  <c r="C9" i="59"/>
  <c r="D9" i="59" s="1"/>
  <c r="C8" i="59"/>
  <c r="D8" i="59" s="1"/>
  <c r="C7" i="59"/>
  <c r="D7" i="59" s="1"/>
  <c r="C6" i="59"/>
  <c r="C10" i="59" s="1"/>
  <c r="D10" i="59" s="1"/>
  <c r="D6" i="59" l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<sst xmlns="http://schemas.openxmlformats.org/spreadsheetml/2006/main" count="24" uniqueCount="24">
  <si>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</si>
  <si>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</si>
  <si>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</si>
  <si>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</si>
  <si>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</si>
  <si>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</si>
  <si>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</si>
  <si>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</si>
  <si>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</si>
  <si>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</si>
  <si>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</si>
  <si>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</si>
  <si>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 xml:space="preserve"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</t>
  </si>
  <si>
    <t xml:space="preserve">Прогноз
по госдолгу
на 01.01.2023
</t>
  </si>
  <si>
    <t>Объем государственного долга Нижегородской области в 2022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</si>
  <si>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</si>
  <si>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* С учетом норм, постановления Правительства Российской Федерации от 13.12.2017 № 1531, данный показатель не превышен.</t>
  </si>
  <si>
    <t>Госдолг
на 01.01.2022</t>
  </si>
  <si>
    <t>Объем расходов на обслуживание государственного долга Нижегородской области на 2022 год
(закон Нижегородской области 23.12.2021 №151-З (в ред. от 04.05.2022 №42-З), тыс. рублей</t>
  </si>
  <si>
    <t>Информация по исполнению лимитов/ограничений по государственному долгу на 01.07.2022 г.</t>
  </si>
  <si>
    <t>Динамика по государственному долгу
 за период с 01.01.22 г. по 01.07.22 г.</t>
  </si>
  <si>
    <t>ИНФОРМАЦИЯ ПО ГОСУДАРСТВЕННОМУ ДОЛГУ НИЖЕГОРОДСКОЙ ОБЛАСТИ НА 01.07.2022 г.</t>
  </si>
  <si>
    <t>Госдолг
на 01.07.2022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</si>
  <si>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01.07.2022 г. по сравнению с 01.01.2022 г. произошло за счёт: 
- увеличения объема федеральных бюджетных кредитов за счет привлечения федерального бюджетного кредита на финансовое обеспечение реализации инфраструктурных проектов;
-  уменьшения объема по государственным ценным бумагам за счет погашения части основного долга по облигационному займу 2017, 2018 гг. выпуска;
-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</si>
</sst>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165" fontId="16" fillId="6" borderId="19" xfId="0" applyNumberFormat="1" applyFont="1" applyFill="1" applyBorder="1" applyAlignment="1">
      <alignment horizontal="right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 wrapText="1"/>
    </xf>
    <xf numFmtId="166" fontId="17" fillId="0" borderId="29" xfId="0" applyNumberFormat="1" applyFont="1" applyBorder="1" applyAlignment="1">
      <alignment horizontal="justify" vertical="center" wrapText="1"/>
    </xf>
    <xf numFmtId="166" fontId="17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55743267.513050005</c:v>
                </c:pt>
                <c:pt idx="1">
                  <c:v>46400000</c:v>
                </c:pt>
                <c:pt idx="2">
                  <c:v>0</c:v>
                </c:pt>
                <c:pt idx="3">
                  <c:v>138270.96400000001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[1]Приложение№1!$GS$2:$GZ$2</c:f>
              <c:strCache>
                <c:ptCount val="8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01.01.23г.
(прогноз)</c:v>
                </c:pt>
              </c:strCache>
            </c:strRef>
          </c:cat>
          <c:val>
            <c:numRef>
              <c:f>[1]Приложение№1!$GS$3:$GZ$3</c:f>
              <c:numCache>
                <c:formatCode>General</c:formatCode>
                <c:ptCount val="8"/>
                <c:pt idx="0">
                  <c:v>54900618.71305</c:v>
                </c:pt>
                <c:pt idx="1">
                  <c:v>54900618.71305</c:v>
                </c:pt>
                <c:pt idx="2">
                  <c:v>54970753.113049999</c:v>
                </c:pt>
                <c:pt idx="3">
                  <c:v>55700753.113084286</c:v>
                </c:pt>
                <c:pt idx="4">
                  <c:v>55700753.113049999</c:v>
                </c:pt>
                <c:pt idx="5">
                  <c:v>55705077.413049996</c:v>
                </c:pt>
                <c:pt idx="6">
                  <c:v>55705077.413049996</c:v>
                </c:pt>
                <c:pt idx="7">
                  <c:v>74199281.900000006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[1]Приложение№1!$GS$2:$GZ$2</c:f>
              <c:strCache>
                <c:ptCount val="8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01.01.23г.
(прогноз)</c:v>
                </c:pt>
              </c:strCache>
            </c:strRef>
          </c:cat>
          <c:val>
            <c:numRef>
              <c:f>[1]Приложение№1!$GS$24:$GZ$24</c:f>
              <c:numCache>
                <c:formatCode>General</c:formatCode>
                <c:ptCount val="8"/>
                <c:pt idx="0">
                  <c:v>49600000</c:v>
                </c:pt>
                <c:pt idx="1">
                  <c:v>49600000</c:v>
                </c:pt>
                <c:pt idx="2">
                  <c:v>49600000</c:v>
                </c:pt>
                <c:pt idx="3">
                  <c:v>49600000</c:v>
                </c:pt>
                <c:pt idx="4">
                  <c:v>48400000</c:v>
                </c:pt>
                <c:pt idx="5">
                  <c:v>46400000</c:v>
                </c:pt>
                <c:pt idx="6">
                  <c:v>46400000</c:v>
                </c:pt>
                <c:pt idx="7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[1]Приложение№1!$GS$2:$GZ$2</c:f>
              <c:strCache>
                <c:ptCount val="8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01.01.23г.
(прогноз)</c:v>
                </c:pt>
              </c:strCache>
            </c:strRef>
          </c:cat>
          <c:val>
            <c:numRef>
              <c:f>[1]Приложение№1!$GS$41:$GZ$41</c:f>
              <c:numCache>
                <c:formatCode>General</c:formatCode>
                <c:ptCount val="8"/>
                <c:pt idx="0">
                  <c:v>141570.67000000001</c:v>
                </c:pt>
                <c:pt idx="1">
                  <c:v>139748.87</c:v>
                </c:pt>
                <c:pt idx="2">
                  <c:v>139748.87</c:v>
                </c:pt>
                <c:pt idx="3">
                  <c:v>139748.87</c:v>
                </c:pt>
                <c:pt idx="4">
                  <c:v>138270.96400000001</c:v>
                </c:pt>
                <c:pt idx="5">
                  <c:v>138270.96400000001</c:v>
                </c:pt>
                <c:pt idx="6">
                  <c:v>138270.96400000001</c:v>
                </c:pt>
                <c:pt idx="7">
                  <c:v>265278.09999999998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[1]Приложение№1!$GS$2:$GZ$2</c:f>
              <c:strCache>
                <c:ptCount val="8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01.01.23г.
(прогноз)</c:v>
                </c:pt>
              </c:strCache>
            </c:strRef>
          </c:cat>
          <c:val>
            <c:numRef>
              <c:f>[1]Приложение№1!$GS$40:$GZ$40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3438072.1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10403968"/>
        <c:axId val="110405504"/>
        <c:axId val="0"/>
      </c:bar3DChart>
      <c:catAx>
        <c:axId val="110403968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10405504"/>
        <c:crosses val="autoZero"/>
        <c:auto val="1"/>
        <c:lblAlgn val="ctr"/>
        <c:lblOffset val="100"/>
        <c:noMultiLvlLbl val="0"/>
      </c:catAx>
      <c:valAx>
        <c:axId val="110405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04039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2426739235271085"/>
          <c:y val="1.9221864347304534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7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138270964</v>
          </cell>
        </row>
      </sheetData>
      <sheetData sheetId="6">
        <row r="9">
          <cell r="E9">
            <v>55743267513.050003</v>
          </cell>
        </row>
        <row r="21">
          <cell r="E21">
            <v>46400000000</v>
          </cell>
        </row>
        <row r="30">
          <cell r="E30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46400000</v>
          </cell>
        </row>
        <row r="8">
          <cell r="C8">
            <v>0</v>
          </cell>
        </row>
        <row r="10">
          <cell r="C10">
            <v>102281538.47705001</v>
          </cell>
        </row>
      </sheetData>
      <sheetData sheetId="8"/>
      <sheetData sheetId="9">
        <row r="2">
          <cell r="GS2" t="str">
            <v>01.01.22г.</v>
          </cell>
          <cell r="GT2" t="str">
            <v>01.02.22г.</v>
          </cell>
          <cell r="GU2" t="str">
            <v>01.03.22г.</v>
          </cell>
          <cell r="GV2" t="str">
            <v>01.04.22г.</v>
          </cell>
          <cell r="GW2" t="str">
            <v>01.05.22г.</v>
          </cell>
          <cell r="GX2" t="str">
            <v>01.06.22г.</v>
          </cell>
          <cell r="GY2" t="str">
            <v>01.07.22г.</v>
          </cell>
          <cell r="GZ2" t="str">
            <v>01.01.23г.
(прогноз)</v>
          </cell>
        </row>
        <row r="3">
          <cell r="A3" t="str">
            <v>Федеральные бюджетные кредиты</v>
          </cell>
          <cell r="GS3">
            <v>54900618.71305</v>
          </cell>
          <cell r="GT3">
            <v>54900618.71305</v>
          </cell>
          <cell r="GU3">
            <v>54970753.113049999</v>
          </cell>
          <cell r="GV3">
            <v>55700753.113084286</v>
          </cell>
          <cell r="GW3">
            <v>55700753.113049999</v>
          </cell>
          <cell r="GX3">
            <v>55705077.413049996</v>
          </cell>
          <cell r="GY3">
            <v>55705077.413049996</v>
          </cell>
          <cell r="GZ3">
            <v>74199281.900000006</v>
          </cell>
        </row>
        <row r="24">
          <cell r="A24" t="str">
            <v xml:space="preserve">Государственные ценные бумаги </v>
          </cell>
          <cell r="GS24">
            <v>49600000</v>
          </cell>
          <cell r="GT24">
            <v>49600000</v>
          </cell>
          <cell r="GU24">
            <v>49600000</v>
          </cell>
          <cell r="GV24">
            <v>49600000</v>
          </cell>
          <cell r="GW24">
            <v>48400000</v>
          </cell>
          <cell r="GX24">
            <v>46400000</v>
          </cell>
          <cell r="GY24">
            <v>46400000</v>
          </cell>
          <cell r="GZ24">
            <v>41500000</v>
          </cell>
        </row>
        <row r="40">
          <cell r="A40" t="str">
            <v>Кредиты коммерческих банков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3438072.1</v>
          </cell>
        </row>
        <row r="41">
          <cell r="A41" t="str">
            <v>Государственные гарантии</v>
          </cell>
          <cell r="GS41">
            <v>141570.67000000001</v>
          </cell>
          <cell r="GT41">
            <v>139748.87</v>
          </cell>
          <cell r="GU41">
            <v>139748.87</v>
          </cell>
          <cell r="GV41">
            <v>139748.87</v>
          </cell>
          <cell r="GW41">
            <v>138270.96400000001</v>
          </cell>
          <cell r="GX41">
            <v>138270.96400000001</v>
          </cell>
          <cell r="GY41">
            <v>138270.96400000001</v>
          </cell>
          <cell r="GZ41">
            <v>265278.09999999998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50" zoomScaleNormal="75" zoomScaleSheetLayoutView="50" workbookViewId="0">
      <selection activeCell="M12" sqref="M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7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</row>
    <row r="2" spans="1:12" ht="69" customHeight="1" thickBot="1" x14ac:dyDescent="0.35">
      <c r="A2" s="59" t="s">
        <v>0</v>
      </c>
      <c r="B2" s="59"/>
      <c r="C2" s="59"/>
      <c r="D2" s="59"/>
      <c r="E2" s="59"/>
      <c r="F2" s="52"/>
      <c r="G2" s="52"/>
      <c r="H2" s="52"/>
      <c r="I2" s="52"/>
      <c r="J2" s="52"/>
      <c r="K2" s="1"/>
      <c r="L2" s="1"/>
    </row>
    <row r="3" spans="1:12" ht="70.5" customHeight="1" thickBot="1" x14ac:dyDescent="0.3">
      <c r="A3" s="60" t="s">
        <v>1</v>
      </c>
      <c r="B3" s="63" t="s">
        <v>20</v>
      </c>
      <c r="C3" s="64"/>
      <c r="D3" s="65"/>
      <c r="E3" s="66" t="s">
        <v>13</v>
      </c>
      <c r="F3" s="2"/>
    </row>
    <row r="4" spans="1:12" ht="12.75" customHeight="1" x14ac:dyDescent="0.2">
      <c r="A4" s="61"/>
      <c r="B4" s="69" t="s">
        <v>17</v>
      </c>
      <c r="C4" s="69" t="s">
        <v>22</v>
      </c>
      <c r="D4" s="71" t="s">
        <v>2</v>
      </c>
      <c r="E4" s="67"/>
      <c r="F4" s="73"/>
      <c r="G4" s="53"/>
    </row>
    <row r="5" spans="1:12" ht="91.5" customHeight="1" thickBot="1" x14ac:dyDescent="0.25">
      <c r="A5" s="62"/>
      <c r="B5" s="70"/>
      <c r="C5" s="70"/>
      <c r="D5" s="72"/>
      <c r="E5" s="68"/>
      <c r="F5" s="74"/>
      <c r="G5" s="53"/>
    </row>
    <row r="6" spans="1:12" s="9" customFormat="1" ht="90" customHeight="1" x14ac:dyDescent="0.35">
      <c r="A6" s="3" t="s">
        <v>3</v>
      </c>
      <c r="B6" s="4">
        <v>54900618.700000003</v>
      </c>
      <c r="C6" s="4">
        <f>'[1]Ставки и дюрация'!E9/1000</f>
        <v>55743267.513050005</v>
      </c>
      <c r="D6" s="5">
        <f>C6-B6</f>
        <v>842648.81305000186</v>
      </c>
      <c r="E6" s="6">
        <v>74199281.900000006</v>
      </c>
      <c r="F6" s="7"/>
      <c r="G6" s="8"/>
    </row>
    <row r="7" spans="1:12" ht="90" customHeight="1" x14ac:dyDescent="0.35">
      <c r="A7" s="10" t="s">
        <v>4</v>
      </c>
      <c r="B7" s="11">
        <v>49600000</v>
      </c>
      <c r="C7" s="11">
        <f>'[1]Ставки и дюрация'!E21/1000</f>
        <v>46400000</v>
      </c>
      <c r="D7" s="5">
        <f>C7-B7</f>
        <v>-3200000</v>
      </c>
      <c r="E7" s="12">
        <v>41500000</v>
      </c>
      <c r="F7" s="13"/>
      <c r="G7" s="14"/>
      <c r="K7" s="9"/>
    </row>
    <row r="8" spans="1:12" ht="90" customHeight="1" x14ac:dyDescent="0.35">
      <c r="A8" s="15" t="s">
        <v>5</v>
      </c>
      <c r="B8" s="11">
        <v>0</v>
      </c>
      <c r="C8" s="11">
        <f>'[1]Ставки и дюрация'!E30</f>
        <v>0</v>
      </c>
      <c r="D8" s="5">
        <f>C8-B8</f>
        <v>0</v>
      </c>
      <c r="E8" s="12">
        <v>3438072.1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141570.70000000001</v>
      </c>
      <c r="C9" s="17">
        <f>[1]Гарантии!D8/1000</f>
        <v>138270.96400000001</v>
      </c>
      <c r="D9" s="18">
        <f>C9-B9</f>
        <v>-3299.7360000000044</v>
      </c>
      <c r="E9" s="19">
        <v>265278.09999999998</v>
      </c>
      <c r="F9" s="20"/>
      <c r="G9" s="14"/>
      <c r="H9" s="75"/>
      <c r="I9" s="75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104642189.40000001</v>
      </c>
      <c r="C10" s="24">
        <f>SUM(C6:C9)</f>
        <v>102281538.47705001</v>
      </c>
      <c r="D10" s="25">
        <f>C10-B10</f>
        <v>-2360650.9229499996</v>
      </c>
      <c r="E10" s="26">
        <f>SUM(E6:E9)</f>
        <v>119402632.09999999</v>
      </c>
      <c r="F10" s="27"/>
      <c r="G10" s="14"/>
      <c r="H10" s="76"/>
      <c r="I10" s="76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4"/>
      <c r="I11" s="54"/>
      <c r="J11" s="28"/>
      <c r="K11" s="28"/>
      <c r="L11" s="28"/>
    </row>
    <row r="12" spans="1:12" s="29" customFormat="1" ht="187.5" customHeight="1" x14ac:dyDescent="0.2">
      <c r="A12" s="77" t="s">
        <v>23</v>
      </c>
      <c r="B12" s="77"/>
      <c r="C12" s="77"/>
      <c r="D12" s="77"/>
      <c r="E12" s="77"/>
      <c r="F12" s="77"/>
      <c r="G12" s="77"/>
      <c r="H12" s="77"/>
      <c r="I12" s="77"/>
      <c r="J12" s="77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4"/>
      <c r="I13" s="54"/>
      <c r="J13" s="28"/>
      <c r="K13" s="28"/>
      <c r="L13" s="28"/>
    </row>
    <row r="14" spans="1:12" s="34" customFormat="1" ht="0.75" hidden="1" customHeight="1" x14ac:dyDescent="0.3">
      <c r="A14" s="78"/>
      <c r="B14" s="79"/>
      <c r="C14" s="79"/>
      <c r="D14" s="79"/>
      <c r="E14" s="79"/>
      <c r="F14" s="79"/>
      <c r="G14" s="79"/>
      <c r="H14" s="79"/>
    </row>
    <row r="15" spans="1:12" s="34" customFormat="1" ht="37.5" customHeight="1" x14ac:dyDescent="0.2">
      <c r="A15" s="80" t="s">
        <v>8</v>
      </c>
      <c r="B15" s="80"/>
      <c r="C15" s="80"/>
      <c r="D15" s="80"/>
      <c r="E15" s="80"/>
      <c r="F15" s="80"/>
      <c r="G15" s="80"/>
      <c r="H15" s="80"/>
      <c r="I15" s="80"/>
    </row>
    <row r="16" spans="1:12" s="35" customFormat="1" ht="48.75" customHeight="1" x14ac:dyDescent="0.2">
      <c r="A16" s="56"/>
      <c r="B16" s="56"/>
      <c r="C16" s="56"/>
      <c r="D16" s="56"/>
      <c r="E16" s="56"/>
      <c r="F16" s="56"/>
      <c r="G16" s="51"/>
      <c r="H16" s="51"/>
    </row>
    <row r="17" spans="1:10" s="35" customFormat="1" ht="49.5" customHeight="1" x14ac:dyDescent="0.25">
      <c r="A17" s="81"/>
      <c r="B17" s="81"/>
      <c r="C17" s="81"/>
      <c r="D17" s="81"/>
      <c r="E17" s="81"/>
      <c r="F17" s="81"/>
      <c r="G17" s="36"/>
      <c r="H17" s="36"/>
    </row>
    <row r="18" spans="1:10" s="35" customFormat="1" ht="49.5" customHeight="1" x14ac:dyDescent="0.25">
      <c r="A18" s="81"/>
      <c r="B18" s="81"/>
      <c r="C18" s="81"/>
      <c r="D18" s="81"/>
      <c r="E18" s="81"/>
      <c r="F18" s="81"/>
      <c r="G18" s="36"/>
      <c r="H18" s="36"/>
    </row>
    <row r="19" spans="1:10" s="35" customFormat="1" ht="49.5" customHeight="1" x14ac:dyDescent="0.25">
      <c r="A19" s="81"/>
      <c r="B19" s="81"/>
      <c r="C19" s="81"/>
      <c r="D19" s="81"/>
      <c r="E19" s="81"/>
      <c r="F19" s="81"/>
      <c r="G19" s="37"/>
      <c r="H19" s="37"/>
    </row>
    <row r="20" spans="1:10" s="35" customFormat="1" ht="49.5" hidden="1" customHeight="1" x14ac:dyDescent="0.25">
      <c r="A20" s="81"/>
      <c r="B20" s="81"/>
      <c r="C20" s="81"/>
      <c r="D20" s="81"/>
      <c r="E20" s="81"/>
      <c r="F20" s="55"/>
      <c r="G20" s="36"/>
      <c r="H20" s="36"/>
    </row>
    <row r="21" spans="1:10" s="35" customFormat="1" ht="49.5" customHeight="1" x14ac:dyDescent="0.25">
      <c r="A21" s="81"/>
      <c r="B21" s="81"/>
      <c r="C21" s="81"/>
      <c r="D21" s="81"/>
      <c r="E21" s="81"/>
      <c r="F21" s="81"/>
      <c r="G21" s="37"/>
      <c r="H21" s="37"/>
      <c r="I21" s="38"/>
      <c r="J21" s="38"/>
    </row>
    <row r="22" spans="1:10" hidden="1" x14ac:dyDescent="0.2">
      <c r="A22" s="53"/>
      <c r="B22" s="53"/>
      <c r="C22" s="53"/>
      <c r="D22" s="53"/>
      <c r="E22" s="53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topLeftCell="B1" zoomScale="70" zoomScaleNormal="70" zoomScaleSheetLayoutView="70" workbookViewId="0">
      <selection activeCell="M9" sqref="M9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4" t="s">
        <v>19</v>
      </c>
      <c r="B2" s="85"/>
      <c r="C2" s="85"/>
      <c r="D2" s="85"/>
      <c r="E2" s="85"/>
      <c r="F2" s="85"/>
      <c r="G2" s="85"/>
      <c r="H2" s="85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6" t="s">
        <v>9</v>
      </c>
      <c r="B4" s="87"/>
      <c r="C4" s="87"/>
      <c r="D4" s="87"/>
      <c r="E4" s="87"/>
      <c r="F4" s="88"/>
      <c r="G4" s="44" t="s">
        <v>10</v>
      </c>
      <c r="H4" s="44" t="s">
        <v>11</v>
      </c>
    </row>
    <row r="5" spans="1:8" ht="80.25" customHeight="1" x14ac:dyDescent="0.2">
      <c r="A5" s="89" t="s">
        <v>14</v>
      </c>
      <c r="B5" s="90"/>
      <c r="C5" s="90"/>
      <c r="D5" s="90"/>
      <c r="E5" s="90"/>
      <c r="F5" s="90"/>
      <c r="G5" s="48">
        <f>178781178.3*75%</f>
        <v>134085883.72500001</v>
      </c>
      <c r="H5" s="46">
        <f>'[1]Интернет л.1'!$C$10</f>
        <v>102281538.47705001</v>
      </c>
    </row>
    <row r="6" spans="1:8" ht="80.25" customHeight="1" x14ac:dyDescent="0.2">
      <c r="A6" s="91" t="s">
        <v>18</v>
      </c>
      <c r="B6" s="92"/>
      <c r="C6" s="92"/>
      <c r="D6" s="92"/>
      <c r="E6" s="92"/>
      <c r="F6" s="93"/>
      <c r="G6" s="45">
        <v>3893238.7</v>
      </c>
      <c r="H6" s="46">
        <v>1993240</v>
      </c>
    </row>
    <row r="7" spans="1:8" ht="80.25" customHeight="1" x14ac:dyDescent="0.2">
      <c r="A7" s="91" t="s">
        <v>15</v>
      </c>
      <c r="B7" s="92"/>
      <c r="C7" s="92"/>
      <c r="D7" s="92"/>
      <c r="E7" s="92"/>
      <c r="F7" s="93"/>
      <c r="G7" s="48">
        <v>51</v>
      </c>
      <c r="H7" s="50">
        <f>H5/178781178*100</f>
        <v>57.210462321179023</v>
      </c>
    </row>
    <row r="8" spans="1:8" ht="80.25" customHeight="1" thickBot="1" x14ac:dyDescent="0.25">
      <c r="A8" s="94" t="s">
        <v>12</v>
      </c>
      <c r="B8" s="95"/>
      <c r="C8" s="95"/>
      <c r="D8" s="95"/>
      <c r="E8" s="95"/>
      <c r="F8" s="95"/>
      <c r="G8" s="47">
        <v>45</v>
      </c>
      <c r="H8" s="49">
        <f>('[1]Интернет л.1'!C7+'[1]Интернет л.1'!C8)/178779041*100</f>
        <v>25.953825314456186</v>
      </c>
    </row>
    <row r="9" spans="1:8" ht="14.25" customHeight="1" x14ac:dyDescent="0.2">
      <c r="A9" s="82" t="s">
        <v>16</v>
      </c>
      <c r="B9" s="82"/>
      <c r="C9" s="82"/>
      <c r="D9" s="82"/>
      <c r="E9" s="82"/>
      <c r="F9" s="82"/>
      <c r="G9" s="82"/>
      <c r="H9" s="82"/>
    </row>
    <row r="10" spans="1:8" ht="27.75" customHeight="1" x14ac:dyDescent="0.2">
      <c r="A10" s="83"/>
      <c r="B10" s="83"/>
      <c r="C10" s="83"/>
      <c r="D10" s="83"/>
      <c r="E10" s="83"/>
      <c r="F10" s="83"/>
      <c r="G10" s="83"/>
      <c r="H10" s="83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Костюкович Татьяна Васильевна</cp:lastModifiedBy>
  <cp:lastPrinted>2022-06-03T13:34:03Z</cp:lastPrinted>
  <dcterms:created xsi:type="dcterms:W3CDTF">2020-06-01T14:26:48Z</dcterms:created>
  <dcterms:modified xsi:type="dcterms:W3CDTF">2022-07-06T14:05:48Z</dcterms:modified>
</cp:coreProperties>
</file>