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 activeTab="1"/>
  </bookViews>
  <sheets>
    <sheet name="Интернет л.1" sheetId="62" r:id="rId1"/>
    <sheet name="Интернет л.2" sheetId="63" r:id="rId2"/>
    <sheet name="Лист1" sheetId="61" r:id="rId3"/>
  </sheets>
  <externalReferences>
    <externalReference r:id="rId4"/>
    <externalReference r:id="rId5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63" l="1"/>
  <c r="H5" i="63"/>
  <c r="H7" i="63" s="1"/>
  <c r="G5" i="63"/>
  <c r="D11" i="62"/>
  <c r="E10" i="62"/>
  <c r="B10" i="62"/>
  <c r="C9" i="62"/>
  <c r="D9" i="62" s="1"/>
  <c r="C8" i="62"/>
  <c r="D8" i="62" s="1"/>
  <c r="C7" i="62"/>
  <c r="D7" i="62" s="1"/>
  <c r="C6" i="62"/>
  <c r="C10" i="62" s="1"/>
  <c r="D10" i="62" s="1"/>
  <c r="D6" i="62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<sst xmlns="http://schemas.openxmlformats.org/spreadsheetml/2006/main" count="24" uniqueCount="24">
  <si>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</si>
  <si>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</si>
  <si>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</si>
  <si>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</si>
  <si>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</si>
  <si>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</si>
  <si>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</si>
  <si>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</si>
  <si>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</si>
  <si>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</si>
  <si>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</si>
  <si>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</si>
  <si>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</si>
  <si>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</si>
  <si>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</si>
  <si>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</si>
  <si>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</si>
  <si>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</si>
  <si>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ИНФОРМАЦИЯ ПО ГОСУДАРСТВЕННОМУ ДОЛГУ НИЖЕГОРОДСКОЙ ОБЛАСТИ НА 01.08.2022 г.</t>
  </si>
  <si>
    <t>Динамика по государственному долгу
 за период с 01.01.22 г. по 01.08.22 г.</t>
  </si>
  <si>
    <t>Госдолг
на 01.08.2022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</si>
  <si>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01.08.2022 г. по сравнению с 01.01.2022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уменьшения объема по государственным ценным бумагам за счет погашения части основного долга по облигационному займу 2017, 2018 гг.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</si>
  <si>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01.08.2022 г.</t>
  </si>
  <si>
    <t>Объем расходов на обслуживание государственного долга Нижегородской области на 2022 год
(закон Нижегородской области 23.12.2021 №151-З (в ред. от 28.07.2022 №104-З),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</si>
</sst>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65845099.479550004</c:v>
                </c:pt>
                <c:pt idx="1">
                  <c:v>46400000</c:v>
                </c:pt>
                <c:pt idx="2">
                  <c:v>0</c:v>
                </c:pt>
                <c:pt idx="3">
                  <c:v>134576.19899999999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[2]Приложение№1!$GS$2:$HA$2</c:f>
              <c:strCache>
                <c:ptCount val="9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01.01.23г.
(прогноз)</c:v>
                </c:pt>
              </c:strCache>
            </c:strRef>
          </c:cat>
          <c:val>
            <c:numRef>
              <c:f>[2]Приложение№1!$GS$3:$HA$3</c:f>
              <c:numCache>
                <c:formatCode>#,##0.00</c:formatCode>
                <c:ptCount val="9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65845099.479999997</c:v>
                </c:pt>
                <c:pt idx="8">
                  <c:v>74199281.900000006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[2]Приложение№1!$GS$2:$HA$2</c:f>
              <c:strCache>
                <c:ptCount val="9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01.01.23г.
(прогноз)</c:v>
                </c:pt>
              </c:strCache>
            </c:strRef>
          </c:cat>
          <c:val>
            <c:numRef>
              <c:f>[2]Приложение№1!$GS$24:$HA$24</c:f>
              <c:numCache>
                <c:formatCode>#,##0.00</c:formatCode>
                <c:ptCount val="9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46400000</c:v>
                </c:pt>
                <c:pt idx="8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[2]Приложение№1!$GS$2:$HA$2</c:f>
              <c:strCache>
                <c:ptCount val="9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01.01.23г.
(прогноз)</c:v>
                </c:pt>
              </c:strCache>
            </c:strRef>
          </c:cat>
          <c:val>
            <c:numRef>
              <c:f>[2]Приложение№1!$GS$41:$HA$41</c:f>
              <c:numCache>
                <c:formatCode>#,##0.00</c:formatCode>
                <c:ptCount val="9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134576199</c:v>
                </c:pt>
                <c:pt idx="8">
                  <c:v>265278.09999999998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[2]Приложение№1!$GS$2:$HA$2</c:f>
              <c:strCache>
                <c:ptCount val="9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01.01.23г.
(прогноз)</c:v>
                </c:pt>
              </c:strCache>
            </c:strRef>
          </c:cat>
          <c:val>
            <c:numRef>
              <c:f>[2]Приложение№1!$GS$40:$HA$40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3438072.1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82902400"/>
        <c:axId val="83039360"/>
        <c:axId val="0"/>
      </c:bar3DChart>
      <c:catAx>
        <c:axId val="8290240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83039360"/>
        <c:crosses val="autoZero"/>
        <c:auto val="1"/>
        <c:lblAlgn val="ctr"/>
        <c:lblOffset val="100"/>
        <c:noMultiLvlLbl val="0"/>
      </c:catAx>
      <c:valAx>
        <c:axId val="8303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902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7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138270964</v>
          </cell>
        </row>
      </sheetData>
      <sheetData sheetId="6">
        <row r="9">
          <cell r="E9">
            <v>55743267513.050003</v>
          </cell>
        </row>
      </sheetData>
      <sheetData sheetId="7">
        <row r="6">
          <cell r="A6" t="str">
            <v xml:space="preserve">Федеральные бюджетные кредиты 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74199281.900000006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3438072.1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265278.09999999998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134576199</v>
          </cell>
        </row>
      </sheetData>
      <sheetData sheetId="6">
        <row r="9">
          <cell r="E9">
            <v>65845099479.550003</v>
          </cell>
        </row>
        <row r="22">
          <cell r="E22">
            <v>46400000000</v>
          </cell>
        </row>
        <row r="31">
          <cell r="E31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65845099.479550004</v>
          </cell>
        </row>
        <row r="7">
          <cell r="A7" t="str">
            <v>Государственные ценные бумаги</v>
          </cell>
          <cell r="C7">
            <v>46400000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134576.19899999999</v>
          </cell>
        </row>
        <row r="10">
          <cell r="C10">
            <v>112379675.67855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74199281.900000006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3438072.1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134576199</v>
          </cell>
          <cell r="HA41">
            <v>265278.09999999998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zoomScale="50" zoomScaleNormal="75" zoomScaleSheetLayoutView="50" workbookViewId="0">
      <selection activeCell="R12" sqref="R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8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</row>
    <row r="2" spans="1:12" ht="69" customHeight="1" thickBot="1" x14ac:dyDescent="0.35">
      <c r="A2" s="60" t="s">
        <v>0</v>
      </c>
      <c r="B2" s="60"/>
      <c r="C2" s="60"/>
      <c r="D2" s="60"/>
      <c r="E2" s="60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1" t="s">
        <v>1</v>
      </c>
      <c r="B3" s="64" t="s">
        <v>19</v>
      </c>
      <c r="C3" s="65"/>
      <c r="D3" s="66"/>
      <c r="E3" s="67" t="s">
        <v>13</v>
      </c>
      <c r="F3" s="2"/>
    </row>
    <row r="4" spans="1:12" ht="12.75" customHeight="1" x14ac:dyDescent="0.2">
      <c r="A4" s="62"/>
      <c r="B4" s="70" t="s">
        <v>17</v>
      </c>
      <c r="C4" s="70" t="s">
        <v>20</v>
      </c>
      <c r="D4" s="72" t="s">
        <v>2</v>
      </c>
      <c r="E4" s="68"/>
      <c r="F4" s="74"/>
      <c r="G4" s="53"/>
    </row>
    <row r="5" spans="1:12" ht="91.5" customHeight="1" thickBot="1" x14ac:dyDescent="0.25">
      <c r="A5" s="63"/>
      <c r="B5" s="71"/>
      <c r="C5" s="71"/>
      <c r="D5" s="73"/>
      <c r="E5" s="69"/>
      <c r="F5" s="75"/>
      <c r="G5" s="53"/>
    </row>
    <row r="6" spans="1:12" s="9" customFormat="1" ht="90" customHeight="1" x14ac:dyDescent="0.35">
      <c r="A6" s="3" t="s">
        <v>3</v>
      </c>
      <c r="B6" s="4">
        <v>54900618.700000003</v>
      </c>
      <c r="C6" s="4">
        <f>'[2]Ставки и дюрация'!E9/1000</f>
        <v>65845099.479550004</v>
      </c>
      <c r="D6" s="5">
        <f>C6-B6</f>
        <v>10944480.779550001</v>
      </c>
      <c r="E6" s="6">
        <v>74199281.900000006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'[2]Ставки и дюрация'!E22/1000</f>
        <v>46400000</v>
      </c>
      <c r="D7" s="5">
        <f>C7-B7</f>
        <v>-3200000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'[2]Ставки и дюрация'!E31</f>
        <v>0</v>
      </c>
      <c r="D8" s="5">
        <f>C8-B8</f>
        <v>0</v>
      </c>
      <c r="E8" s="12">
        <v>3438072.1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[2]Гарантии!D8/1000</f>
        <v>134576.19899999999</v>
      </c>
      <c r="D9" s="18">
        <f>C9-B9</f>
        <v>-6994.5010000000184</v>
      </c>
      <c r="E9" s="19">
        <v>265278.09999999998</v>
      </c>
      <c r="F9" s="20"/>
      <c r="G9" s="14"/>
      <c r="H9" s="76"/>
      <c r="I9" s="76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112379675.67855</v>
      </c>
      <c r="D10" s="25">
        <f>C10-B10</f>
        <v>7737486.278549999</v>
      </c>
      <c r="E10" s="26">
        <f>SUM(E6:E9)</f>
        <v>119402632.09999999</v>
      </c>
      <c r="F10" s="27"/>
      <c r="G10" s="14"/>
      <c r="H10" s="77"/>
      <c r="I10" s="7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87.5" customHeight="1" x14ac:dyDescent="0.2">
      <c r="A12" s="78" t="s">
        <v>21</v>
      </c>
      <c r="B12" s="78"/>
      <c r="C12" s="78"/>
      <c r="D12" s="78"/>
      <c r="E12" s="78"/>
      <c r="F12" s="78"/>
      <c r="G12" s="78"/>
      <c r="H12" s="78"/>
      <c r="I12" s="78"/>
      <c r="J12" s="7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79"/>
      <c r="B14" s="80"/>
      <c r="C14" s="80"/>
      <c r="D14" s="80"/>
      <c r="E14" s="80"/>
      <c r="F14" s="80"/>
      <c r="G14" s="80"/>
      <c r="H14" s="80"/>
    </row>
    <row r="15" spans="1:12" s="34" customFormat="1" ht="37.5" customHeight="1" x14ac:dyDescent="0.2">
      <c r="A15" s="81" t="s">
        <v>8</v>
      </c>
      <c r="B15" s="81"/>
      <c r="C15" s="81"/>
      <c r="D15" s="81"/>
      <c r="E15" s="81"/>
      <c r="F15" s="81"/>
      <c r="G15" s="81"/>
      <c r="H15" s="81"/>
      <c r="I15" s="81"/>
    </row>
    <row r="16" spans="1:12" s="35" customFormat="1" ht="48.75" customHeight="1" x14ac:dyDescent="0.2">
      <c r="A16" s="57"/>
      <c r="B16" s="57"/>
      <c r="C16" s="57"/>
      <c r="D16" s="57"/>
      <c r="E16" s="57"/>
      <c r="F16" s="57"/>
      <c r="G16" s="51"/>
      <c r="H16" s="51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5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L10" sqref="L10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183443302.7*75%</f>
        <v>137582477.02499998</v>
      </c>
      <c r="H5" s="46">
        <f>'[2]Интернет л.1'!$C$10</f>
        <v>112379675.67855</v>
      </c>
    </row>
    <row r="6" spans="1:8" ht="80.25" customHeight="1" x14ac:dyDescent="0.2">
      <c r="A6" s="91" t="s">
        <v>23</v>
      </c>
      <c r="B6" s="92"/>
      <c r="C6" s="92"/>
      <c r="D6" s="92"/>
      <c r="E6" s="92"/>
      <c r="F6" s="93"/>
      <c r="G6" s="45">
        <v>3893238.7</v>
      </c>
      <c r="H6" s="46">
        <v>2169520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8">
        <v>51</v>
      </c>
      <c r="H7" s="50">
        <f>H5/183443302.7*100</f>
        <v>61.26125839673405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('[2]Интернет л.1'!C7+'[2]Интернет л.1'!C8)/183443302.7*100</f>
        <v>25.293918784204273</v>
      </c>
    </row>
    <row r="9" spans="1:8" ht="14.2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Интернет л.1</vt:lpstr>
      <vt:lpstr>Интернет л.2</vt:lpstr>
      <vt:lpstr>Лист1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2022-08-04T15:46:33Z</cp:lastPrinted>
  <dcterms:created xsi:type="dcterms:W3CDTF">2020-06-01T14:26:48Z</dcterms:created>
  <dcterms:modified xsi:type="dcterms:W3CDTF">2022-08-04T15:46:49Z</dcterms:modified>
</cp:coreProperties>
</file>