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81" r:id="rId1"/>
    <sheet name="Интернет л.2" sheetId="79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81" l="1"/>
  <c r="B10" i="81"/>
  <c r="E9" i="81"/>
  <c r="D9" i="81"/>
  <c r="E8" i="81"/>
  <c r="C8" i="81"/>
  <c r="D8" i="81" s="1"/>
  <c r="E7" i="81"/>
  <c r="D7" i="81"/>
  <c r="C7" i="81"/>
  <c r="E6" i="81"/>
  <c r="E10" i="81" s="1"/>
  <c r="C6" i="81"/>
  <c r="D6" i="81" s="1"/>
  <c r="C10" i="81" l="1"/>
  <c r="D10" i="81" s="1"/>
  <c r="H8" i="79" l="1"/>
  <c r="H5" i="79"/>
  <c r="H7" i="79" s="1"/>
  <c r="G5" i="79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<sst xmlns="http://schemas.openxmlformats.org/spreadsheetml/2006/main" count="24" uniqueCount="24">
  <si>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</si>
  <si>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</si>
  <si>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</si>
  <si>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</si>
  <si>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</si>
  <si>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</si>
  <si>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</si>
  <si>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</si>
  <si>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</si>
  <si>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</si>
  <si>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</si>
  <si>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</si>
  <si>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</si>
  <si>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</si>
  <si>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</si>
  <si>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</si>
  <si>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</si>
  <si>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</si>
  <si>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01.03.2023 г.</t>
  </si>
  <si>
    <t>Динамика по государственному долгу
 за период с 01.01.23 г. по 01.03.23 г.</t>
  </si>
  <si>
    <t>Госдолг
на 01.03.2023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</si>
  <si>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01.01.2023 г. по сравнению с 01.03.2023 г. произошло за счёт: 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</si>
  <si>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01.03.2023 г.</t>
  </si>
  <si>
    <t>Объем расходов на обслуживание государственного долга Нижегородской области на 2022 год
(закон Нижегородской области 21.02.2023 №13-З),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</si>
</sst>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91228290.059550002</c:v>
                </c:pt>
                <c:pt idx="1">
                  <c:v>41500000</c:v>
                </c:pt>
                <c:pt idx="2">
                  <c:v>0</c:v>
                </c:pt>
                <c:pt idx="3">
                  <c:v>217186.67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[1]Приложение№1!$HE$2:$HH$2</c:f>
              <c:strCache>
                <c:ptCount val="4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01.01.24г.
(прогноз)</c:v>
                </c:pt>
              </c:strCache>
            </c:strRef>
          </c:cat>
          <c:val>
            <c:numRef>
              <c:f>[1]Приложение№1!$HE$3:$HH$3</c:f>
              <c:numCache>
                <c:formatCode>#,##0.00</c:formatCode>
                <c:ptCount val="4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93636248.900000006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01.01.24г.
(прогноз)</c:v>
                </c:pt>
              </c:strCache>
            </c:strRef>
          </c:cat>
          <c:val>
            <c:numRef>
              <c:f>[1]Приложение№1!$HE$24:$HH$24</c:f>
              <c:numCache>
                <c:formatCode>#,##0.00</c:formatCode>
                <c:ptCount val="4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01.01.24г.
(прогноз)</c:v>
                </c:pt>
              </c:strCache>
            </c:strRef>
          </c:cat>
          <c:val>
            <c:numRef>
              <c:f>[1]Приложение№1!$HE$41:$HH$41</c:f>
              <c:numCache>
                <c:formatCode>#,##0.00</c:formatCode>
                <c:ptCount val="4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2011427.8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[1]Приложение№1!$HE$2:$HH$2</c:f>
              <c:strCache>
                <c:ptCount val="4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01.01.24г.
(прогноз)</c:v>
                </c:pt>
              </c:strCache>
            </c:strRef>
          </c:cat>
          <c:val>
            <c:numRef>
              <c:f>[1]Приложение№1!$HE$40:$HH$40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13609366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71284992"/>
        <c:axId val="71286784"/>
        <c:axId val="0"/>
      </c:bar3DChart>
      <c:catAx>
        <c:axId val="7128499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71286784"/>
        <c:crosses val="autoZero"/>
        <c:auto val="1"/>
        <c:lblAlgn val="ctr"/>
        <c:lblOffset val="100"/>
        <c:noMultiLvlLbl val="0"/>
      </c:catAx>
      <c:valAx>
        <c:axId val="7128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284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91228290059.550003</v>
          </cell>
        </row>
        <row r="23">
          <cell r="E23">
            <v>41500000000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91228290.059550002</v>
          </cell>
        </row>
        <row r="7">
          <cell r="A7" t="str">
            <v>Государственные ценные бумаги</v>
          </cell>
          <cell r="C7">
            <v>41500000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217186.67</v>
          </cell>
        </row>
        <row r="10">
          <cell r="C10">
            <v>132945476.72955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01.11.22г.</v>
          </cell>
          <cell r="HD2" t="str">
            <v>01.12.22г.</v>
          </cell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01.01.24г.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90603290.059550002</v>
          </cell>
          <cell r="HD3">
            <v>91228290.059550002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93636248.900000006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  <cell r="HD24">
            <v>41500000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34000000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13609366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129957.74</v>
          </cell>
          <cell r="HD41">
            <v>129957.74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2011427.8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H96" sqref="H96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16</v>
      </c>
      <c r="F3" s="2"/>
    </row>
    <row r="4" spans="1:12" ht="12.75" customHeight="1" x14ac:dyDescent="0.2">
      <c r="A4" s="68"/>
      <c r="B4" s="76" t="s">
        <v>15</v>
      </c>
      <c r="C4" s="76" t="s">
        <v>20</v>
      </c>
      <c r="D4" s="78" t="s">
        <v>2</v>
      </c>
      <c r="E4" s="74"/>
      <c r="F4" s="80"/>
      <c r="G4" s="53"/>
    </row>
    <row r="5" spans="1:12" ht="91.5" customHeight="1" thickBot="1" x14ac:dyDescent="0.25">
      <c r="A5" s="69"/>
      <c r="B5" s="77"/>
      <c r="C5" s="77"/>
      <c r="D5" s="79"/>
      <c r="E5" s="75"/>
      <c r="F5" s="81"/>
      <c r="G5" s="53"/>
    </row>
    <row r="6" spans="1:12" s="8" customFormat="1" ht="90" customHeight="1" x14ac:dyDescent="0.35">
      <c r="A6" s="3" t="s">
        <v>3</v>
      </c>
      <c r="B6" s="4">
        <v>91228290.099999994</v>
      </c>
      <c r="C6" s="4">
        <f>'[1]Ставки и дюрация'!E9/1000</f>
        <v>91228290.059550002</v>
      </c>
      <c r="D6" s="5">
        <f>C6-B6</f>
        <v>-4.0449991822242737E-2</v>
      </c>
      <c r="E6" s="46">
        <f>[1]Приложение№1!HH3</f>
        <v>93636248.900000006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f>'[1]Ставки и дюрация'!E23/1000</f>
        <v>41500000</v>
      </c>
      <c r="D7" s="5">
        <f>C7-B7</f>
        <v>0</v>
      </c>
      <c r="E7" s="47">
        <f>[1]Приложение№1!HH24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[1]Приложение№1!HH40</f>
        <v>13609366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217186.67</v>
      </c>
      <c r="D9" s="16">
        <f>C9-B9</f>
        <v>-2771.0729999999749</v>
      </c>
      <c r="E9" s="48">
        <f>[1]Приложение№1!HH41</f>
        <v>2011427.8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132945476.72955</v>
      </c>
      <c r="D10" s="22">
        <f>C10-B10</f>
        <v>-2771.1134499907494</v>
      </c>
      <c r="E10" s="23">
        <f>SUM(E6:E9)</f>
        <v>143257042.70000002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4"/>
      <c r="I11" s="54"/>
      <c r="J11" s="25"/>
      <c r="K11" s="25"/>
      <c r="L11" s="25"/>
    </row>
    <row r="12" spans="1:12" s="26" customFormat="1" ht="187.5" customHeight="1" x14ac:dyDescent="0.2">
      <c r="A12" s="59" t="s">
        <v>21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4"/>
      <c r="I13" s="54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1"/>
      <c r="H16" s="51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5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3"/>
      <c r="B22" s="53"/>
      <c r="C22" s="53"/>
      <c r="D22" s="53"/>
      <c r="E22" s="53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A6" sqref="A6:F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17</v>
      </c>
      <c r="B5" s="90"/>
      <c r="C5" s="90"/>
      <c r="D5" s="90"/>
      <c r="E5" s="90"/>
      <c r="F5" s="90"/>
      <c r="G5" s="45">
        <f>208616306.8*75%</f>
        <v>156462230.10000002</v>
      </c>
      <c r="H5" s="43">
        <f>'[1]Интернет л.1'!$C$10</f>
        <v>132945476.72955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2">
        <v>3873775.8</v>
      </c>
      <c r="H6" s="43">
        <v>648500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H5/208616306.8*100</f>
        <v>63.727269823161301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л.1'!C8)/208616306.8*100</f>
        <v>19.892979909660639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2022-10-05T11:12:30Z</cp:lastPrinted>
  <dcterms:created xsi:type="dcterms:W3CDTF">2020-06-01T14:26:48Z</dcterms:created>
  <dcterms:modified xsi:type="dcterms:W3CDTF">2023-03-02T12:28:05Z</dcterms:modified>
</cp:coreProperties>
</file>