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 " sheetId="88" r:id="rId1"/>
    <sheet name="Интернет л.2 " sheetId="89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8" i="89" l="1"/>
  <c r="H5" i="89"/>
  <c r="H7" i="89" s="1"/>
  <c r="G5" i="89"/>
  <c r="D11" i="88"/>
  <c r="B10" i="88"/>
  <c r="E9" i="88"/>
  <c r="D9" i="88"/>
  <c r="E8" i="88"/>
  <c r="C8" i="88"/>
  <c r="D8" i="88" s="1"/>
  <c r="E7" i="88"/>
  <c r="D7" i="88"/>
  <c r="C7" i="88"/>
  <c r="C10" i="88" s="1"/>
  <c r="D10" i="88" s="1"/>
  <c r="E6" i="88"/>
  <c r="E10" i="88" s="1"/>
  <c r="D6" i="88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<sst xmlns="http://schemas.openxmlformats.org/spreadsheetml/2006/main" count="24" uniqueCount="24">
  <si>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</si>
  <si>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</si>
  <si>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</si>
  <si>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</si>
  <si>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</si>
  <si>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</si>
  <si>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</si>
  <si>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</si>
  <si>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</si>
  <si>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</si>
  <si>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</si>
  <si>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</si>
  <si>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</si>
  <si>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</si>
  <si>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</si>
  <si>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</si>
  <si>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</si>
  <si>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</si>
  <si>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01.05.2023 г.</t>
  </si>
  <si>
    <t>Динамика по государственному долгу
 за период с 01.01.23 г. по 01.05.23 г.</t>
  </si>
  <si>
    <t>Госдолг
на 01.05.2023</t>
  </si>
  <si>
    <t>Информация по исполнению лимитов/ограничений по государственному долгу на 01.05.2023 г.</t>
  </si>
  <si>
    <t>Объем расходов на обслуживание государственного долга Нижегородской области на 2023 год
(закон Нижегородской области 03.04.2023 №30-З),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</si>
  <si>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01.05.2023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</si>
</sst>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91334953.061000004</c:v>
                </c:pt>
                <c:pt idx="1">
                  <c:v>41500000</c:v>
                </c:pt>
                <c:pt idx="2">
                  <c:v>0</c:v>
                </c:pt>
                <c:pt idx="3">
                  <c:v>216632.85699999999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[1]Приложение№1!$HE$2:$HJ$2</c:f>
              <c:strCache>
                <c:ptCount val="6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01.01.24г.
(прогноз)</c:v>
                </c:pt>
              </c:strCache>
            </c:strRef>
          </c:cat>
          <c:val>
            <c:numRef>
              <c:f>[1]Приложение№1!$HE$3:$HJ$3</c:f>
              <c:numCache>
                <c:formatCode>General</c:formatCode>
                <c:ptCount val="6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93636248.900000006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[1]Приложение№1!$HE$2:$HJ$2</c:f>
              <c:strCache>
                <c:ptCount val="6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01.01.24г.
(прогноз)</c:v>
                </c:pt>
              </c:strCache>
            </c:strRef>
          </c:cat>
          <c:val>
            <c:numRef>
              <c:f>[1]Приложение№1!$HE$24:$HJ$24</c:f>
              <c:numCache>
                <c:formatCode>General</c:formatCode>
                <c:ptCount val="6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[1]Приложение№1!$HE$2:$HJ$2</c:f>
              <c:strCache>
                <c:ptCount val="6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01.01.24г.
(прогноз)</c:v>
                </c:pt>
              </c:strCache>
            </c:strRef>
          </c:cat>
          <c:val>
            <c:numRef>
              <c:f>[1]Приложение№1!$HE$41:$HJ$41</c:f>
              <c:numCache>
                <c:formatCode>General</c:formatCode>
                <c:ptCount val="6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2011427.8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[1]Приложение№1!$HE$2:$HJ$2</c:f>
              <c:strCache>
                <c:ptCount val="6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01.01.24г.
(прогноз)</c:v>
                </c:pt>
              </c:strCache>
            </c:strRef>
          </c:cat>
          <c:val>
            <c:numRef>
              <c:f>[1]Приложение№1!$HE$40:$HJ$40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13606594.9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0377344"/>
        <c:axId val="100378880"/>
        <c:axId val="0"/>
      </c:bar3DChart>
      <c:catAx>
        <c:axId val="10037734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0378880"/>
        <c:crosses val="autoZero"/>
        <c:auto val="1"/>
        <c:lblAlgn val="ctr"/>
        <c:lblOffset val="100"/>
        <c:noMultiLvlLbl val="0"/>
      </c:catAx>
      <c:valAx>
        <c:axId val="10037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377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E23">
            <v>41500000000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41500000</v>
          </cell>
        </row>
        <row r="8">
          <cell r="C8">
            <v>0</v>
          </cell>
        </row>
        <row r="10">
          <cell r="C10">
            <v>133051585.918</v>
          </cell>
        </row>
      </sheetData>
      <sheetData sheetId="8" refreshError="1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93636248.900000006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34000000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13606594.9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2011427.8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topLeftCell="A7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3"/>
      <c r="G2" s="53"/>
      <c r="H2" s="53"/>
      <c r="I2" s="53"/>
      <c r="J2" s="53"/>
      <c r="K2" s="1"/>
      <c r="L2" s="1"/>
    </row>
    <row r="3" spans="1:12" ht="70.5" customHeight="1" thickBot="1" x14ac:dyDescent="0.3">
      <c r="A3" s="67" t="s">
        <v>1</v>
      </c>
      <c r="B3" s="70" t="s">
        <v>19</v>
      </c>
      <c r="C3" s="71"/>
      <c r="D3" s="72"/>
      <c r="E3" s="73" t="s">
        <v>16</v>
      </c>
      <c r="F3" s="2"/>
    </row>
    <row r="4" spans="1:12" ht="12.75" customHeight="1" x14ac:dyDescent="0.2">
      <c r="A4" s="68"/>
      <c r="B4" s="76" t="s">
        <v>15</v>
      </c>
      <c r="C4" s="76" t="s">
        <v>20</v>
      </c>
      <c r="D4" s="78" t="s">
        <v>2</v>
      </c>
      <c r="E4" s="74"/>
      <c r="F4" s="80"/>
      <c r="G4" s="54"/>
    </row>
    <row r="5" spans="1:12" ht="91.5" customHeight="1" thickBot="1" x14ac:dyDescent="0.25">
      <c r="A5" s="69"/>
      <c r="B5" s="77"/>
      <c r="C5" s="77"/>
      <c r="D5" s="79"/>
      <c r="E5" s="75"/>
      <c r="F5" s="81"/>
      <c r="G5" s="54"/>
    </row>
    <row r="6" spans="1:12" s="8" customFormat="1" ht="90" customHeight="1" x14ac:dyDescent="0.35">
      <c r="A6" s="3" t="s">
        <v>3</v>
      </c>
      <c r="B6" s="4">
        <v>91228290.099999994</v>
      </c>
      <c r="C6" s="4">
        <v>91334953.061000004</v>
      </c>
      <c r="D6" s="5">
        <f>C6-B6</f>
        <v>106662.96100001037</v>
      </c>
      <c r="E6" s="46">
        <f>[1]Приложение№1!HJ3</f>
        <v>93636248.900000006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f>'[1]Ставки и дюрация'!E23/1000</f>
        <v>41500000</v>
      </c>
      <c r="D7" s="5">
        <f>C7-B7</f>
        <v>0</v>
      </c>
      <c r="E7" s="47">
        <f>[1]Приложение№1!HJ24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[1]Приложение№1!HJ40</f>
        <v>13606594.9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216632.85699999999</v>
      </c>
      <c r="D9" s="16">
        <f>C9-B9</f>
        <v>-3324.8859999999986</v>
      </c>
      <c r="E9" s="48">
        <f>[1]Приложение№1!HJ41</f>
        <v>2011427.8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133051585.918</v>
      </c>
      <c r="D10" s="22">
        <f>C10-B10</f>
        <v>103338.07500000298</v>
      </c>
      <c r="E10" s="23">
        <f>SUM(E6:E9)</f>
        <v>143254271.60000002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5"/>
      <c r="I11" s="55"/>
      <c r="J11" s="25"/>
      <c r="K11" s="25"/>
      <c r="L11" s="25"/>
    </row>
    <row r="12" spans="1:12" s="26" customFormat="1" ht="187.5" customHeight="1" x14ac:dyDescent="0.2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5"/>
      <c r="I13" s="55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2"/>
      <c r="H16" s="52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1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4"/>
      <c r="B22" s="54"/>
      <c r="C22" s="54"/>
      <c r="D22" s="54"/>
      <c r="E22" s="54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G5" sqref="G5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21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17</v>
      </c>
      <c r="B5" s="90"/>
      <c r="C5" s="90"/>
      <c r="D5" s="90"/>
      <c r="E5" s="90"/>
      <c r="F5" s="90"/>
      <c r="G5" s="45">
        <f>208616306.8*75%</f>
        <v>156462230.10000002</v>
      </c>
      <c r="H5" s="43">
        <f>'[1]Интернет л.1'!$C$10</f>
        <v>133051585.918</v>
      </c>
    </row>
    <row r="6" spans="1:8" ht="80.25" customHeight="1" x14ac:dyDescent="0.2">
      <c r="A6" s="91" t="s">
        <v>22</v>
      </c>
      <c r="B6" s="92"/>
      <c r="C6" s="92"/>
      <c r="D6" s="92"/>
      <c r="E6" s="92"/>
      <c r="F6" s="93"/>
      <c r="G6" s="42">
        <v>3873775.8</v>
      </c>
      <c r="H6" s="43">
        <v>880700</v>
      </c>
    </row>
    <row r="7" spans="1:8" ht="80.25" customHeight="1" x14ac:dyDescent="0.2">
      <c r="A7" s="91" t="s">
        <v>13</v>
      </c>
      <c r="B7" s="92"/>
      <c r="C7" s="92"/>
      <c r="D7" s="92"/>
      <c r="E7" s="92"/>
      <c r="F7" s="93"/>
      <c r="G7" s="45">
        <v>48</v>
      </c>
      <c r="H7" s="49">
        <f>H5/208616306.8*100</f>
        <v>63.778133147355668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л.1'!C8)/208616306.8*100</f>
        <v>19.892979909660639</v>
      </c>
    </row>
    <row r="9" spans="1:8" ht="14.25" customHeight="1" x14ac:dyDescent="0.2">
      <c r="A9" s="82" t="s">
        <v>14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 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2023-04-07T12:15:25Z</cp:lastPrinted>
  <dcterms:created xsi:type="dcterms:W3CDTF">2020-06-01T14:26:48Z</dcterms:created>
  <dcterms:modified xsi:type="dcterms:W3CDTF">2023-05-10T06:50:35Z</dcterms:modified>
</cp:coreProperties>
</file>