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185" activeTab="1"/>
  </bookViews>
  <sheets>
    <sheet name="Интернет л.1" sheetId="92" r:id="rId1"/>
    <sheet name="Интернет л.2" sheetId="93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H8" i="93" l="1"/>
  <c r="H5" i="93"/>
  <c r="H7" i="93" s="1"/>
  <c r="G5" i="93"/>
  <c r="D11" i="92"/>
  <c r="B10" i="92"/>
  <c r="D9" i="92"/>
  <c r="E8" i="92"/>
  <c r="C8" i="92"/>
  <c r="D8" i="92" s="1"/>
  <c r="E7" i="92"/>
  <c r="E10" i="92" s="1"/>
  <c r="C7" i="92"/>
  <c r="D7" i="92" s="1"/>
  <c r="D6" i="92"/>
  <c r="C10" i="92" l="1"/>
  <c r="D10" i="92" s="1"/>
</calcChain>
</file>

<file path=xl/sharedStrings.xml><?xml version="1.0" encoding="utf-8"?>
<sst xmlns="http://schemas.openxmlformats.org/spreadsheetml/2006/main" count="24" uniqueCount="24">
  <si>
    <t>тыс. рублей</t>
  </si>
  <si>
    <t>Вид заимствования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</si>
  <si>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</si>
  <si>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</si>
  <si>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</si>
  <si>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</si>
  <si>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</si>
  <si>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</si>
  <si>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</si>
  <si>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</si>
  <si>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</si>
  <si>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Исполнение*
</t>
  </si>
  <si>
    <t xml:space="preserve"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</si>
  <si>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*</t>
  </si>
  <si>
    <t>* С учетом норм, постановления Правительства Российской Федерации от 13.12.2017 № 1531, данный показатель не превышен.</t>
  </si>
  <si>
    <t>Госдолг
на 01.01.2023</t>
  </si>
  <si>
    <t xml:space="preserve">Прогноз
по госдолгу
на 01.01.2024
</t>
  </si>
  <si>
    <t>Объем государственного долга Нижегородской области в 2023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</si>
  <si>
    <t>ИНФОРМАЦИЯ ПО ГОСУДАРСТВЕННОМУ ДОЛГУ НИЖЕГОРОДСКОЙ ОБЛАСТИ НА 01.06.2023 г.</t>
  </si>
  <si>
    <t>Динамика по государственному долгу
 за период с 01.01.23 г. по 01.06.23 г.</t>
  </si>
  <si>
    <t>Госдолг
на 01.06.2023</t>
  </si>
  <si>
    <t>Информация по исполнению лимитов/ограничений по государственному долгу на 01.06.2023 г.</t>
  </si>
  <si>
    <t>Объем расходов на обслуживание государственного долга Нижегородской области на 2023 год
(закон Нижегородской области 25.05.2023 №63-З), тыс. рублей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</si>
  <si>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объема государственного долга на 01.06.2023 г. по сравнению с 01.01.2023 г. произошло за счёт: 
- увеличения объема федеральных бюджетных кредитов за счет привлечения федерального бюджетного кредита на финансовое обеспечение реализации инфраструктурных проектов;
- уменьшения объема обязательств по предоставленной государственной гарантии за счет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гарантия;
- увеличения объёма обязательств по предоставленной государственной гарантии за счет начисленных процентов по договору займа, в обеспечение обязательств по которым была предоставлена государственная гарантия;
- уменьшения объема по государственным ценным бумагам за счет погашения части основного долга по облигационному займу  2018 г. выпуска.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</si>
</sst>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4"/>
      <name val="Times New Roman"/>
      <family val="1"/>
      <charset val="204"/>
    </font>
    <font>
      <sz val="12"/>
      <color theme="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0" fillId="0" borderId="37" xfId="0" applyNumberFormat="1" applyFont="1" applyFill="1" applyBorder="1"/>
    <xf numFmtId="164" fontId="10" fillId="6" borderId="18" xfId="0" applyNumberFormat="1" applyFont="1" applyFill="1" applyBorder="1"/>
    <xf numFmtId="164" fontId="7" fillId="0" borderId="15" xfId="0" applyNumberFormat="1" applyFont="1" applyBorder="1" applyAlignment="1">
      <alignment horizontal="right" wrapText="1"/>
    </xf>
    <xf numFmtId="164" fontId="7" fillId="0" borderId="19" xfId="1" applyNumberFormat="1" applyFont="1" applyBorder="1" applyAlignment="1">
      <alignment horizontal="right"/>
    </xf>
    <xf numFmtId="164" fontId="7" fillId="0" borderId="24" xfId="1" applyNumberFormat="1" applyFont="1" applyBorder="1" applyAlignment="1">
      <alignment horizontal="right"/>
    </xf>
    <xf numFmtId="165" fontId="17" fillId="6" borderId="19" xfId="0" applyNumberFormat="1" applyFont="1" applyFill="1" applyBorder="1" applyAlignment="1">
      <alignment horizontal="right"/>
    </xf>
    <xf numFmtId="165" fontId="17" fillId="6" borderId="38" xfId="0" applyNumberFormat="1" applyFont="1" applyFill="1" applyBorder="1"/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6" fontId="16" fillId="0" borderId="29" xfId="0" applyNumberFormat="1" applyFont="1" applyBorder="1" applyAlignment="1">
      <alignment horizontal="justify" vertical="center" wrapText="1"/>
    </xf>
    <xf numFmtId="166" fontId="16" fillId="0" borderId="0" xfId="0" applyNumberFormat="1" applyFont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9821475984749692"/>
                  <c:y val="3.59362142929159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0,2%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91334953.061000004</c:v>
                </c:pt>
                <c:pt idx="1">
                  <c:v>39500000</c:v>
                </c:pt>
                <c:pt idx="2">
                  <c:v>0</c:v>
                </c:pt>
                <c:pt idx="3">
                  <c:v>201889.61717000001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[1]Приложение№1!$HE$2:$HK$2</c:f>
              <c:strCache>
                <c:ptCount val="7"/>
                <c:pt idx="0">
                  <c:v>01.01.23г.</c:v>
                </c:pt>
                <c:pt idx="1">
                  <c:v>01.02.2023г.</c:v>
                </c:pt>
                <c:pt idx="2">
                  <c:v>01.03.2023г.</c:v>
                </c:pt>
                <c:pt idx="3">
                  <c:v>01.04.2023г.</c:v>
                </c:pt>
                <c:pt idx="4">
                  <c:v>01.05.2023г.</c:v>
                </c:pt>
                <c:pt idx="5">
                  <c:v>01.06.2023г.</c:v>
                </c:pt>
                <c:pt idx="6">
                  <c:v>01.01.24г.
(прогноз)</c:v>
                </c:pt>
              </c:strCache>
            </c:strRef>
          </c:cat>
          <c:val>
            <c:numRef>
              <c:f>[1]Приложение№1!$HE$3:$HK$3</c:f>
              <c:numCache>
                <c:formatCode>General</c:formatCode>
                <c:ptCount val="7"/>
                <c:pt idx="0">
                  <c:v>91228290.059550002</c:v>
                </c:pt>
                <c:pt idx="1">
                  <c:v>91228290.059550002</c:v>
                </c:pt>
                <c:pt idx="2">
                  <c:v>91228290.059550002</c:v>
                </c:pt>
                <c:pt idx="3">
                  <c:v>91246617.843349993</c:v>
                </c:pt>
                <c:pt idx="4">
                  <c:v>91334953.061849996</c:v>
                </c:pt>
                <c:pt idx="5">
                  <c:v>91334953.061849996</c:v>
                </c:pt>
                <c:pt idx="6">
                  <c:v>101994267.90000001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[1]Приложение№1!$HE$2:$HK$2</c:f>
              <c:strCache>
                <c:ptCount val="7"/>
                <c:pt idx="0">
                  <c:v>01.01.23г.</c:v>
                </c:pt>
                <c:pt idx="1">
                  <c:v>01.02.2023г.</c:v>
                </c:pt>
                <c:pt idx="2">
                  <c:v>01.03.2023г.</c:v>
                </c:pt>
                <c:pt idx="3">
                  <c:v>01.04.2023г.</c:v>
                </c:pt>
                <c:pt idx="4">
                  <c:v>01.05.2023г.</c:v>
                </c:pt>
                <c:pt idx="5">
                  <c:v>01.06.2023г.</c:v>
                </c:pt>
                <c:pt idx="6">
                  <c:v>01.01.24г.
(прогноз)</c:v>
                </c:pt>
              </c:strCache>
            </c:strRef>
          </c:cat>
          <c:val>
            <c:numRef>
              <c:f>[1]Приложение№1!$HE$24:$HK$24</c:f>
              <c:numCache>
                <c:formatCode>General</c:formatCode>
                <c:ptCount val="7"/>
                <c:pt idx="0">
                  <c:v>41500000</c:v>
                </c:pt>
                <c:pt idx="1">
                  <c:v>41500000</c:v>
                </c:pt>
                <c:pt idx="2">
                  <c:v>41500000</c:v>
                </c:pt>
                <c:pt idx="3">
                  <c:v>41500000</c:v>
                </c:pt>
                <c:pt idx="4">
                  <c:v>41500000</c:v>
                </c:pt>
                <c:pt idx="5">
                  <c:v>39500000</c:v>
                </c:pt>
                <c:pt idx="6">
                  <c:v>34000000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[1]Приложение№1!$HE$2:$HK$2</c:f>
              <c:strCache>
                <c:ptCount val="7"/>
                <c:pt idx="0">
                  <c:v>01.01.23г.</c:v>
                </c:pt>
                <c:pt idx="1">
                  <c:v>01.02.2023г.</c:v>
                </c:pt>
                <c:pt idx="2">
                  <c:v>01.03.2023г.</c:v>
                </c:pt>
                <c:pt idx="3">
                  <c:v>01.04.2023г.</c:v>
                </c:pt>
                <c:pt idx="4">
                  <c:v>01.05.2023г.</c:v>
                </c:pt>
                <c:pt idx="5">
                  <c:v>01.06.2023г.</c:v>
                </c:pt>
                <c:pt idx="6">
                  <c:v>01.01.24г.
(прогноз)</c:v>
                </c:pt>
              </c:strCache>
            </c:strRef>
          </c:cat>
          <c:val>
            <c:numRef>
              <c:f>[1]Приложение№1!$HE$41:$HK$41</c:f>
              <c:numCache>
                <c:formatCode>General</c:formatCode>
                <c:ptCount val="7"/>
                <c:pt idx="0">
                  <c:v>219957.74299999999</c:v>
                </c:pt>
                <c:pt idx="1">
                  <c:v>217186.67</c:v>
                </c:pt>
                <c:pt idx="2">
                  <c:v>217186.67</c:v>
                </c:pt>
                <c:pt idx="3">
                  <c:v>218702.54399999999</c:v>
                </c:pt>
                <c:pt idx="4">
                  <c:v>216632.85779000001</c:v>
                </c:pt>
                <c:pt idx="5">
                  <c:v>201889.62</c:v>
                </c:pt>
                <c:pt idx="6">
                  <c:v>2061427.8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[1]Приложение№1!$HE$2:$HK$2</c:f>
              <c:strCache>
                <c:ptCount val="7"/>
                <c:pt idx="0">
                  <c:v>01.01.23г.</c:v>
                </c:pt>
                <c:pt idx="1">
                  <c:v>01.02.2023г.</c:v>
                </c:pt>
                <c:pt idx="2">
                  <c:v>01.03.2023г.</c:v>
                </c:pt>
                <c:pt idx="3">
                  <c:v>01.04.2023г.</c:v>
                </c:pt>
                <c:pt idx="4">
                  <c:v>01.05.2023г.</c:v>
                </c:pt>
                <c:pt idx="5">
                  <c:v>01.06.2023г.</c:v>
                </c:pt>
                <c:pt idx="6">
                  <c:v>01.01.24г.
(прогноз)</c:v>
                </c:pt>
              </c:strCache>
            </c:strRef>
          </c:cat>
          <c:val>
            <c:numRef>
              <c:f>[1]Приложение№1!$HE$40:$HK$40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13606594.9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81459840"/>
        <c:axId val="85426560"/>
        <c:axId val="0"/>
      </c:bar3DChart>
      <c:catAx>
        <c:axId val="81459840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85426560"/>
        <c:crosses val="autoZero"/>
        <c:auto val="1"/>
        <c:lblAlgn val="ctr"/>
        <c:lblOffset val="100"/>
        <c:noMultiLvlLbl val="0"/>
      </c:catAx>
      <c:valAx>
        <c:axId val="85426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14598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915295685852851"/>
          <c:y val="1.522653936672101E-2"/>
          <c:w val="0.17102007818642923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2</xdr:row>
      <xdr:rowOff>42863</xdr:rowOff>
    </xdr:from>
    <xdr:to>
      <xdr:col>8</xdr:col>
      <xdr:colOff>3457577</xdr:colOff>
      <xdr:row>9</xdr:row>
      <xdr:rowOff>852488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3">
          <cell r="E23">
            <v>39500000000</v>
          </cell>
        </row>
        <row r="32">
          <cell r="E32">
            <v>0</v>
          </cell>
        </row>
      </sheetData>
      <sheetData sheetId="7">
        <row r="6">
          <cell r="A6" t="str">
            <v xml:space="preserve">Федеральные бюджетные кредиты </v>
          </cell>
          <cell r="C6">
            <v>91334953.061000004</v>
          </cell>
        </row>
        <row r="7">
          <cell r="A7" t="str">
            <v>Государственные ценные бумаги</v>
          </cell>
          <cell r="C7">
            <v>39500000</v>
          </cell>
        </row>
        <row r="8">
          <cell r="A8" t="str">
            <v>Кредиты коммерческих банков</v>
          </cell>
          <cell r="C8">
            <v>0</v>
          </cell>
        </row>
        <row r="9">
          <cell r="A9" t="str">
            <v>Государственные гарантии</v>
          </cell>
          <cell r="C9">
            <v>201889.61717000001</v>
          </cell>
        </row>
        <row r="10">
          <cell r="C10">
            <v>131036842.67817001</v>
          </cell>
        </row>
      </sheetData>
      <sheetData sheetId="8" refreshError="1"/>
      <sheetData sheetId="9">
        <row r="2">
          <cell r="HE2" t="str">
            <v>01.01.23г.</v>
          </cell>
          <cell r="HF2" t="str">
            <v>01.02.2023г.</v>
          </cell>
          <cell r="HG2" t="str">
            <v>01.03.2023г.</v>
          </cell>
          <cell r="HH2" t="str">
            <v>01.04.2023г.</v>
          </cell>
          <cell r="HI2" t="str">
            <v>01.05.2023г.</v>
          </cell>
          <cell r="HJ2" t="str">
            <v>01.06.2023г.</v>
          </cell>
          <cell r="HK2" t="str">
            <v>01.01.24г.
(прогноз)</v>
          </cell>
        </row>
        <row r="3">
          <cell r="A3" t="str">
            <v>Федеральные бюджетные кредиты</v>
          </cell>
          <cell r="HE3">
            <v>91228290.059550002</v>
          </cell>
          <cell r="HF3">
            <v>91228290.059550002</v>
          </cell>
          <cell r="HG3">
            <v>91228290.059550002</v>
          </cell>
          <cell r="HH3">
            <v>91246617.843349993</v>
          </cell>
          <cell r="HI3">
            <v>91334953.061849996</v>
          </cell>
          <cell r="HJ3">
            <v>91334953.061849996</v>
          </cell>
          <cell r="HK3">
            <v>101994267.90000001</v>
          </cell>
        </row>
        <row r="24">
          <cell r="A24" t="str">
            <v xml:space="preserve">Государственные ценные бумаги </v>
          </cell>
          <cell r="HE24">
            <v>41500000</v>
          </cell>
          <cell r="HF24">
            <v>41500000</v>
          </cell>
          <cell r="HG24">
            <v>41500000</v>
          </cell>
          <cell r="HH24">
            <v>41500000</v>
          </cell>
          <cell r="HI24">
            <v>41500000</v>
          </cell>
          <cell r="HJ24">
            <v>39500000</v>
          </cell>
          <cell r="HK24">
            <v>34000000</v>
          </cell>
        </row>
        <row r="40">
          <cell r="A40" t="str">
            <v>Кредиты коммерческих банков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13606594.9</v>
          </cell>
        </row>
        <row r="41">
          <cell r="A41" t="str">
            <v>Государственные гарантии</v>
          </cell>
          <cell r="HE41">
            <v>219957.74299999999</v>
          </cell>
          <cell r="HF41">
            <v>217186.67</v>
          </cell>
          <cell r="HG41">
            <v>217186.67</v>
          </cell>
          <cell r="HH41">
            <v>218702.54399999999</v>
          </cell>
          <cell r="HI41">
            <v>216632.85779000001</v>
          </cell>
          <cell r="HJ41">
            <v>201889.62</v>
          </cell>
          <cell r="HK41">
            <v>2061427.8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58"/>
  <sheetViews>
    <sheetView showGridLines="0" view="pageBreakPreview" zoomScale="50" zoomScaleNormal="75" zoomScaleSheetLayoutView="50" workbookViewId="0">
      <selection activeCell="A12" sqref="A12:J12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64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1"/>
      <c r="L1" s="1"/>
    </row>
    <row r="2" spans="1:12" ht="69" customHeight="1" thickBot="1" x14ac:dyDescent="0.35">
      <c r="A2" s="66" t="s">
        <v>0</v>
      </c>
      <c r="B2" s="66"/>
      <c r="C2" s="66"/>
      <c r="D2" s="66"/>
      <c r="E2" s="66"/>
      <c r="F2" s="52"/>
      <c r="G2" s="52"/>
      <c r="H2" s="52"/>
      <c r="I2" s="52"/>
      <c r="J2" s="52"/>
      <c r="K2" s="1"/>
      <c r="L2" s="1"/>
    </row>
    <row r="3" spans="1:12" ht="70.5" customHeight="1" thickBot="1" x14ac:dyDescent="0.3">
      <c r="A3" s="67" t="s">
        <v>1</v>
      </c>
      <c r="B3" s="70" t="s">
        <v>19</v>
      </c>
      <c r="C3" s="71"/>
      <c r="D3" s="72"/>
      <c r="E3" s="73" t="s">
        <v>16</v>
      </c>
      <c r="F3" s="2"/>
    </row>
    <row r="4" spans="1:12" ht="12.75" customHeight="1" x14ac:dyDescent="0.2">
      <c r="A4" s="68"/>
      <c r="B4" s="76" t="s">
        <v>15</v>
      </c>
      <c r="C4" s="76" t="s">
        <v>20</v>
      </c>
      <c r="D4" s="78" t="s">
        <v>2</v>
      </c>
      <c r="E4" s="74"/>
      <c r="F4" s="80"/>
      <c r="G4" s="53"/>
    </row>
    <row r="5" spans="1:12" ht="91.5" customHeight="1" thickBot="1" x14ac:dyDescent="0.25">
      <c r="A5" s="69"/>
      <c r="B5" s="77"/>
      <c r="C5" s="77"/>
      <c r="D5" s="79"/>
      <c r="E5" s="75"/>
      <c r="F5" s="81"/>
      <c r="G5" s="53"/>
    </row>
    <row r="6" spans="1:12" s="8" customFormat="1" ht="90" customHeight="1" x14ac:dyDescent="0.35">
      <c r="A6" s="3" t="s">
        <v>3</v>
      </c>
      <c r="B6" s="4">
        <v>91228290.099999994</v>
      </c>
      <c r="C6" s="4">
        <v>91334953.061000004</v>
      </c>
      <c r="D6" s="5">
        <f>C6-B6</f>
        <v>106662.96100001037</v>
      </c>
      <c r="E6" s="46">
        <v>101994267.90000001</v>
      </c>
      <c r="F6" s="6"/>
      <c r="G6" s="7"/>
    </row>
    <row r="7" spans="1:12" ht="90" customHeight="1" x14ac:dyDescent="0.35">
      <c r="A7" s="9" t="s">
        <v>4</v>
      </c>
      <c r="B7" s="10">
        <v>41500000</v>
      </c>
      <c r="C7" s="10">
        <f>'[1]Ставки и дюрация'!E23/1000</f>
        <v>39500000</v>
      </c>
      <c r="D7" s="5">
        <f>C7-B7</f>
        <v>-2000000</v>
      </c>
      <c r="E7" s="47">
        <f>[1]Приложение№1!HK24</f>
        <v>34000000</v>
      </c>
      <c r="F7" s="11"/>
      <c r="G7" s="12"/>
      <c r="K7" s="8"/>
    </row>
    <row r="8" spans="1:12" ht="90" customHeight="1" x14ac:dyDescent="0.35">
      <c r="A8" s="13" t="s">
        <v>5</v>
      </c>
      <c r="B8" s="10">
        <v>0</v>
      </c>
      <c r="C8" s="10">
        <f>'[1]Ставки и дюрация'!E32</f>
        <v>0</v>
      </c>
      <c r="D8" s="5">
        <f>C8-B8</f>
        <v>0</v>
      </c>
      <c r="E8" s="47">
        <f>[1]Приложение№1!HK40</f>
        <v>13606594.9</v>
      </c>
      <c r="F8" s="11"/>
      <c r="G8" s="12"/>
      <c r="K8" s="8"/>
    </row>
    <row r="9" spans="1:12" ht="96" customHeight="1" thickBot="1" x14ac:dyDescent="0.4">
      <c r="A9" s="14" t="s">
        <v>6</v>
      </c>
      <c r="B9" s="15">
        <v>219957.74299999999</v>
      </c>
      <c r="C9" s="15">
        <v>201889.61717000001</v>
      </c>
      <c r="D9" s="16">
        <f>C9-B9</f>
        <v>-18068.125829999975</v>
      </c>
      <c r="E9" s="48">
        <v>2061427.8</v>
      </c>
      <c r="F9" s="17"/>
      <c r="G9" s="12"/>
      <c r="H9" s="57"/>
      <c r="I9" s="57"/>
      <c r="J9" s="18"/>
      <c r="K9" s="8"/>
      <c r="L9" s="19"/>
    </row>
    <row r="10" spans="1:12" s="26" customFormat="1" ht="90" customHeight="1" thickBot="1" x14ac:dyDescent="0.25">
      <c r="A10" s="20" t="s">
        <v>7</v>
      </c>
      <c r="B10" s="21">
        <f>SUM(B6:B9)</f>
        <v>132948247.84299999</v>
      </c>
      <c r="C10" s="21">
        <f>SUM(C6:C9)</f>
        <v>131036842.67817001</v>
      </c>
      <c r="D10" s="22">
        <f>C10-B10</f>
        <v>-1911405.1648299843</v>
      </c>
      <c r="E10" s="23">
        <f>SUM(E6:E9)</f>
        <v>151662290.60000002</v>
      </c>
      <c r="F10" s="24"/>
      <c r="G10" s="12"/>
      <c r="H10" s="58"/>
      <c r="I10" s="58"/>
      <c r="J10" s="25"/>
      <c r="K10" s="25"/>
      <c r="L10" s="25"/>
    </row>
    <row r="11" spans="1:12" s="26" customFormat="1" ht="3" hidden="1" customHeight="1" x14ac:dyDescent="0.2">
      <c r="A11" s="27"/>
      <c r="B11" s="28"/>
      <c r="C11" s="28"/>
      <c r="D11" s="29">
        <f>B11-C11</f>
        <v>0</v>
      </c>
      <c r="E11" s="28"/>
      <c r="F11" s="30"/>
      <c r="G11" s="12"/>
      <c r="H11" s="54"/>
      <c r="I11" s="54"/>
      <c r="J11" s="25"/>
      <c r="K11" s="25"/>
      <c r="L11" s="25"/>
    </row>
    <row r="12" spans="1:12" s="26" customFormat="1" ht="208.5" customHeight="1" x14ac:dyDescent="0.2">
      <c r="A12" s="59" t="s">
        <v>23</v>
      </c>
      <c r="B12" s="59"/>
      <c r="C12" s="59"/>
      <c r="D12" s="59"/>
      <c r="E12" s="59"/>
      <c r="F12" s="59"/>
      <c r="G12" s="59"/>
      <c r="H12" s="59"/>
      <c r="I12" s="59"/>
      <c r="J12" s="59"/>
      <c r="K12" s="25"/>
      <c r="L12" s="25"/>
    </row>
    <row r="13" spans="1:12" s="26" customFormat="1" ht="15.75" hidden="1" customHeight="1" x14ac:dyDescent="0.2">
      <c r="A13" s="27"/>
      <c r="B13" s="27"/>
      <c r="C13" s="27"/>
      <c r="D13" s="27"/>
      <c r="E13" s="27"/>
      <c r="F13" s="27"/>
      <c r="G13" s="12"/>
      <c r="H13" s="54"/>
      <c r="I13" s="54"/>
      <c r="J13" s="25"/>
      <c r="K13" s="25"/>
      <c r="L13" s="25"/>
    </row>
    <row r="14" spans="1:12" s="31" customFormat="1" ht="0.75" hidden="1" customHeight="1" x14ac:dyDescent="0.3">
      <c r="A14" s="60"/>
      <c r="B14" s="61"/>
      <c r="C14" s="61"/>
      <c r="D14" s="61"/>
      <c r="E14" s="61"/>
      <c r="F14" s="61"/>
      <c r="G14" s="61"/>
      <c r="H14" s="61"/>
    </row>
    <row r="15" spans="1:12" s="31" customFormat="1" ht="37.5" customHeight="1" x14ac:dyDescent="0.2">
      <c r="A15" s="62" t="s">
        <v>8</v>
      </c>
      <c r="B15" s="62"/>
      <c r="C15" s="62"/>
      <c r="D15" s="62"/>
      <c r="E15" s="62"/>
      <c r="F15" s="62"/>
      <c r="G15" s="62"/>
      <c r="H15" s="62"/>
      <c r="I15" s="62"/>
    </row>
    <row r="16" spans="1:12" s="32" customFormat="1" ht="48.75" customHeight="1" x14ac:dyDescent="0.2">
      <c r="A16" s="63"/>
      <c r="B16" s="63"/>
      <c r="C16" s="63"/>
      <c r="D16" s="63"/>
      <c r="E16" s="63"/>
      <c r="F16" s="63"/>
      <c r="G16" s="51"/>
      <c r="H16" s="51"/>
    </row>
    <row r="17" spans="1:10" s="32" customFormat="1" ht="49.5" customHeight="1" x14ac:dyDescent="0.25">
      <c r="A17" s="56"/>
      <c r="B17" s="56"/>
      <c r="C17" s="56"/>
      <c r="D17" s="56"/>
      <c r="E17" s="56"/>
      <c r="F17" s="56"/>
      <c r="G17" s="33"/>
      <c r="H17" s="33"/>
    </row>
    <row r="18" spans="1:10" s="32" customFormat="1" ht="49.5" customHeight="1" x14ac:dyDescent="0.25">
      <c r="A18" s="56"/>
      <c r="B18" s="56"/>
      <c r="C18" s="56"/>
      <c r="D18" s="56"/>
      <c r="E18" s="56"/>
      <c r="F18" s="56"/>
      <c r="G18" s="33"/>
      <c r="H18" s="33"/>
    </row>
    <row r="19" spans="1:10" s="32" customFormat="1" ht="49.5" customHeight="1" x14ac:dyDescent="0.25">
      <c r="A19" s="56"/>
      <c r="B19" s="56"/>
      <c r="C19" s="56"/>
      <c r="D19" s="56"/>
      <c r="E19" s="56"/>
      <c r="F19" s="56"/>
      <c r="G19" s="34"/>
      <c r="H19" s="34"/>
    </row>
    <row r="20" spans="1:10" s="32" customFormat="1" ht="49.5" hidden="1" customHeight="1" x14ac:dyDescent="0.25">
      <c r="A20" s="56"/>
      <c r="B20" s="56"/>
      <c r="C20" s="56"/>
      <c r="D20" s="56"/>
      <c r="E20" s="56"/>
      <c r="F20" s="55"/>
      <c r="G20" s="33"/>
      <c r="H20" s="33"/>
    </row>
    <row r="21" spans="1:10" s="32" customFormat="1" ht="49.5" customHeight="1" x14ac:dyDescent="0.25">
      <c r="A21" s="56"/>
      <c r="B21" s="56"/>
      <c r="C21" s="56"/>
      <c r="D21" s="56"/>
      <c r="E21" s="56"/>
      <c r="F21" s="56"/>
      <c r="G21" s="34"/>
      <c r="H21" s="34"/>
      <c r="I21" s="35"/>
      <c r="J21" s="35"/>
    </row>
    <row r="22" spans="1:10" hidden="1" x14ac:dyDescent="0.2">
      <c r="A22" s="53"/>
      <c r="B22" s="53"/>
      <c r="C22" s="53"/>
      <c r="D22" s="53"/>
      <c r="E22" s="53"/>
      <c r="F22" s="18"/>
      <c r="G22" s="36"/>
      <c r="H22" s="36"/>
    </row>
    <row r="23" spans="1:10" ht="36" customHeight="1" x14ac:dyDescent="0.2"/>
    <row r="25" spans="1:10" ht="18" x14ac:dyDescent="0.25">
      <c r="A25" s="37"/>
      <c r="B25" s="37"/>
      <c r="C25" s="37"/>
      <c r="D25" s="37"/>
      <c r="E25" s="37"/>
      <c r="F25" s="37"/>
      <c r="G25" s="37"/>
      <c r="H25" s="37"/>
      <c r="I25" s="37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38"/>
      <c r="G58" s="38"/>
      <c r="H58" s="38"/>
      <c r="I58" s="38"/>
      <c r="J58" s="38"/>
      <c r="K58" s="38"/>
    </row>
  </sheetData>
  <mergeCells count="20">
    <mergeCell ref="A17:F17"/>
    <mergeCell ref="A18:F18"/>
    <mergeCell ref="A19:F19"/>
    <mergeCell ref="A20:E20"/>
    <mergeCell ref="A21:F21"/>
    <mergeCell ref="H9:I9"/>
    <mergeCell ref="H10:I10"/>
    <mergeCell ref="A12:J12"/>
    <mergeCell ref="A14:H14"/>
    <mergeCell ref="A15:I15"/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</mergeCells>
  <printOptions horizontalCentered="1"/>
  <pageMargins left="0.15748031496062992" right="0" top="0" bottom="0" header="0" footer="0"/>
  <pageSetup paperSize="9" scale="32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0"/>
  <sheetViews>
    <sheetView tabSelected="1" view="pageBreakPreview" zoomScale="70" zoomScaleNormal="70" zoomScaleSheetLayoutView="70" workbookViewId="0">
      <selection activeCell="H8" sqref="H8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4" t="s">
        <v>21</v>
      </c>
      <c r="B2" s="85"/>
      <c r="C2" s="85"/>
      <c r="D2" s="85"/>
      <c r="E2" s="85"/>
      <c r="F2" s="85"/>
      <c r="G2" s="85"/>
      <c r="H2" s="85"/>
    </row>
    <row r="3" spans="1:8" ht="24.75" customHeight="1" thickBot="1" x14ac:dyDescent="0.25">
      <c r="A3" s="27"/>
      <c r="B3" s="28"/>
      <c r="C3" s="28"/>
      <c r="D3" s="28"/>
      <c r="E3" s="28"/>
      <c r="F3" s="39"/>
      <c r="G3" s="26"/>
      <c r="H3" s="40"/>
    </row>
    <row r="4" spans="1:8" ht="59.25" customHeight="1" thickBot="1" x14ac:dyDescent="0.25">
      <c r="A4" s="86" t="s">
        <v>9</v>
      </c>
      <c r="B4" s="87"/>
      <c r="C4" s="87"/>
      <c r="D4" s="87"/>
      <c r="E4" s="87"/>
      <c r="F4" s="88"/>
      <c r="G4" s="41" t="s">
        <v>10</v>
      </c>
      <c r="H4" s="41" t="s">
        <v>11</v>
      </c>
    </row>
    <row r="5" spans="1:8" ht="80.25" customHeight="1" x14ac:dyDescent="0.2">
      <c r="A5" s="89" t="s">
        <v>17</v>
      </c>
      <c r="B5" s="90"/>
      <c r="C5" s="90"/>
      <c r="D5" s="90"/>
      <c r="E5" s="90"/>
      <c r="F5" s="90"/>
      <c r="G5" s="45">
        <f>210116306.8*75%</f>
        <v>157587230.10000002</v>
      </c>
      <c r="H5" s="43">
        <f>'[1]Интернет л.1'!$C$10</f>
        <v>131036842.67817001</v>
      </c>
    </row>
    <row r="6" spans="1:8" ht="80.25" customHeight="1" x14ac:dyDescent="0.2">
      <c r="A6" s="91" t="s">
        <v>22</v>
      </c>
      <c r="B6" s="92"/>
      <c r="C6" s="92"/>
      <c r="D6" s="92"/>
      <c r="E6" s="92"/>
      <c r="F6" s="93"/>
      <c r="G6" s="42">
        <v>3873775.8</v>
      </c>
      <c r="H6" s="43">
        <v>1465300</v>
      </c>
    </row>
    <row r="7" spans="1:8" ht="80.25" customHeight="1" x14ac:dyDescent="0.2">
      <c r="A7" s="91" t="s">
        <v>13</v>
      </c>
      <c r="B7" s="92"/>
      <c r="C7" s="92"/>
      <c r="D7" s="92"/>
      <c r="E7" s="92"/>
      <c r="F7" s="93"/>
      <c r="G7" s="45">
        <v>48</v>
      </c>
      <c r="H7" s="49">
        <f>H5/210116306.8*100</f>
        <v>62.363956740824456</v>
      </c>
    </row>
    <row r="8" spans="1:8" ht="80.25" customHeight="1" thickBot="1" x14ac:dyDescent="0.25">
      <c r="A8" s="94" t="s">
        <v>12</v>
      </c>
      <c r="B8" s="95"/>
      <c r="C8" s="95"/>
      <c r="D8" s="95"/>
      <c r="E8" s="95"/>
      <c r="F8" s="95"/>
      <c r="G8" s="44">
        <v>45</v>
      </c>
      <c r="H8" s="50">
        <f>('[1]Интернет л.1'!C7+'[1]Интернет л.1'!C8)/210116306.8*100</f>
        <v>18.799112073485198</v>
      </c>
    </row>
    <row r="9" spans="1:8" ht="14.25" customHeight="1" x14ac:dyDescent="0.2">
      <c r="A9" s="82" t="s">
        <v>14</v>
      </c>
      <c r="B9" s="82"/>
      <c r="C9" s="82"/>
      <c r="D9" s="82"/>
      <c r="E9" s="82"/>
      <c r="F9" s="82"/>
      <c r="G9" s="82"/>
      <c r="H9" s="82"/>
    </row>
    <row r="10" spans="1:8" ht="27.75" customHeight="1" x14ac:dyDescent="0.2">
      <c r="A10" s="83"/>
      <c r="B10" s="83"/>
      <c r="C10" s="83"/>
      <c r="D10" s="83"/>
      <c r="E10" s="83"/>
      <c r="F10" s="83"/>
      <c r="G10" s="83"/>
      <c r="H10" s="83"/>
    </row>
  </sheetData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User</cp:lastModifiedBy>
  <cp:lastPrinted>2023-04-07T12:15:25Z</cp:lastPrinted>
  <dcterms:created xsi:type="dcterms:W3CDTF">2020-06-01T14:26:48Z</dcterms:created>
  <dcterms:modified xsi:type="dcterms:W3CDTF">2023-06-06T09:13:05Z</dcterms:modified>
</cp:coreProperties>
</file>