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185"/>
  </bookViews>
  <sheets>
    <sheet name="Интернет л.1" sheetId="72" r:id="rId1"/>
    <sheet name="Интернет л.2 " sheetId="71" r:id="rId2"/>
  </sheets>
  <externalReferences>
    <externalReference r:id="rId3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D9" i="72" l="1"/>
  <c r="C6" i="72" l="1"/>
  <c r="D6" i="72" s="1"/>
  <c r="E6" i="72"/>
  <c r="C7" i="72"/>
  <c r="D7" i="72" s="1"/>
  <c r="E7" i="72"/>
  <c r="C8" i="72"/>
  <c r="D8" i="72" s="1"/>
  <c r="E8" i="72"/>
  <c r="E9" i="72"/>
  <c r="B10" i="72"/>
  <c r="E10" i="72"/>
  <c r="D11" i="72"/>
  <c r="C10" i="72" l="1"/>
  <c r="D10" i="72" s="1"/>
</calcChain>
</file>

<file path=xl/sharedStrings.xml><?xml version="1.0" encoding="utf-8"?>
<sst xmlns="http://schemas.openxmlformats.org/spreadsheetml/2006/main" count="24" uniqueCount="24">
  <si>
    <t>тыс. рублей</t>
  </si>
  <si>
    <t>Вид заимствования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</si>
  <si>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</si>
  <si>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</si>
  <si>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</si>
  <si>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</si>
  <si>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</si>
  <si>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</si>
  <si>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</si>
  <si>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Требование нормативного акта</t>
  </si>
  <si>
    <t xml:space="preserve">Лимиты/
ограничения </t>
  </si>
  <si>
    <t xml:space="preserve">
Исполнение*
</t>
  </si>
  <si>
    <t xml:space="preserve"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</t>
  </si>
  <si>
    <t xml:space="preserve">Прогноз
по госдолгу
на 01.01.2023
</t>
  </si>
  <si>
    <t>Объем государственного долга Нижегородской области в 2022 году  (не более 75% к сумме налоговых и неналоговых доходов) (закон Нижегородской области от 24.08.2006 N 83-З "О  государственном долге Нижегородской области" ), тыс. рублей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</si>
  <si>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*</t>
  </si>
  <si>
    <t>Госдолг
на 01.01.2022</t>
  </si>
  <si>
    <t>Информация по исполнению лимитов/ограничений по государственному долгу на 01.01.2023 г.</t>
  </si>
  <si>
    <t>ИНФОРМАЦИЯ ПО ГОСУДАРСТВЕННОМУ ДОЛГУ НИЖЕГОРОДСКОЙ ОБЛАСТИ НА 01.01.2023 г.</t>
  </si>
  <si>
    <t>Динамика по государственному долгу
 за период с 01.01.22 г. по 01.01.23 г.</t>
  </si>
  <si>
    <t>Госдолг
на 01.01.2023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</si>
  <si>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объема государственного долга на 01.01.2023 г. по сравнению с 01.01.2022 г. произошло за счёт: 
- увеличения объема федеральных бюджетных кредитов за счет привлечения федеральных бюджетных кредитов на финансовое обеспечение реализации инфраструктурных проектов и федерального бюджетного кредита для погашения долговых долговых обязательств субъекта Российской Федерации;
- уменьшения объема по государственным ценным бумагам за счет погашения части основного долга по облигационному займу 2016, 2017, 2018 гг. выпуска;
- увеличения объема обязательств по предоставленным государственным гарантиям за счет предоставления государственной гарантии Нижегородской области в декабре 2022 года.
</t>
    </r>
  </si>
  <si>
    <t>Объем расходов на обслуживание государственного долга Нижегородской области на 2022 год
(уточненный план), тыс. рублей</t>
  </si>
  <si>
    <t>* С учетом норм постановления Правительства Российской Федерации от 13.12.2017 № 1531 данный показатель не превышен.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</si>
</sst>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4"/>
      <name val="Times New Roman"/>
      <family val="1"/>
      <charset val="204"/>
    </font>
    <font>
      <sz val="12"/>
      <color theme="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0" fillId="0" borderId="37" xfId="0" applyNumberFormat="1" applyFont="1" applyFill="1" applyBorder="1"/>
    <xf numFmtId="164" fontId="10" fillId="6" borderId="18" xfId="0" applyNumberFormat="1" applyFont="1" applyFill="1" applyBorder="1"/>
    <xf numFmtId="164" fontId="7" fillId="0" borderId="15" xfId="0" applyNumberFormat="1" applyFont="1" applyBorder="1" applyAlignment="1">
      <alignment horizontal="right" wrapText="1"/>
    </xf>
    <xf numFmtId="164" fontId="7" fillId="0" borderId="19" xfId="1" applyNumberFormat="1" applyFont="1" applyBorder="1" applyAlignment="1">
      <alignment horizontal="right"/>
    </xf>
    <xf numFmtId="164" fontId="7" fillId="0" borderId="24" xfId="1" applyNumberFormat="1" applyFont="1" applyBorder="1" applyAlignment="1">
      <alignment horizontal="right"/>
    </xf>
    <xf numFmtId="165" fontId="17" fillId="6" borderId="19" xfId="0" applyNumberFormat="1" applyFont="1" applyFill="1" applyBorder="1" applyAlignment="1">
      <alignment horizontal="right"/>
    </xf>
    <xf numFmtId="165" fontId="17" fillId="6" borderId="38" xfId="0" applyNumberFormat="1" applyFont="1" applyFill="1" applyBorder="1"/>
    <xf numFmtId="164" fontId="10" fillId="0" borderId="19" xfId="0" applyNumberFormat="1" applyFont="1" applyFill="1" applyBorder="1"/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166" fontId="16" fillId="0" borderId="29" xfId="0" applyNumberFormat="1" applyFont="1" applyBorder="1" applyAlignment="1">
      <alignment horizontal="justify" vertical="center" wrapText="1"/>
    </xf>
    <xf numFmtId="166" fontId="16" fillId="0" borderId="0" xfId="0" applyNumberFormat="1" applyFont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tx>
                <c:rich>
                  <a:bodyPr/>
                  <a:lstStyle/>
                  <a:p>
                    <a:pPr>
                      <a:defRPr sz="1600" b="1"/>
                    </a:pPr>
                    <a:r>
                      <a:rPr lang="ru-RU"/>
                      <a:t>Государственные гарантии
0,2%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91228290.059550002</c:v>
                </c:pt>
                <c:pt idx="1">
                  <c:v>41500000</c:v>
                </c:pt>
                <c:pt idx="2">
                  <c:v>0</c:v>
                </c:pt>
                <c:pt idx="3">
                  <c:v>219957.74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[1]Приложение№1!$GS$2:$HF$2</c:f>
              <c:strCache>
                <c:ptCount val="14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01.06.22г.</c:v>
                </c:pt>
                <c:pt idx="6">
                  <c:v>01.07.22г.</c:v>
                </c:pt>
                <c:pt idx="7">
                  <c:v>01.08.22г.</c:v>
                </c:pt>
                <c:pt idx="8">
                  <c:v>01.09.22г.</c:v>
                </c:pt>
                <c:pt idx="9">
                  <c:v>01.10.22г.</c:v>
                </c:pt>
                <c:pt idx="10">
                  <c:v>01.11.22г.</c:v>
                </c:pt>
                <c:pt idx="11">
                  <c:v>01.12.22г.</c:v>
                </c:pt>
                <c:pt idx="12">
                  <c:v>01.01.23г,</c:v>
                </c:pt>
                <c:pt idx="13">
                  <c:v>01.01.23г.
(прогноз)</c:v>
                </c:pt>
              </c:strCache>
            </c:strRef>
          </c:cat>
          <c:val>
            <c:numRef>
              <c:f>[1]Приложение№1!$GS$3:$HF$3</c:f>
              <c:numCache>
                <c:formatCode>General</c:formatCode>
                <c:ptCount val="14"/>
                <c:pt idx="0">
                  <c:v>54900618.71305</c:v>
                </c:pt>
                <c:pt idx="1">
                  <c:v>54900618.71305</c:v>
                </c:pt>
                <c:pt idx="2">
                  <c:v>54970753.113049999</c:v>
                </c:pt>
                <c:pt idx="3">
                  <c:v>55700753.113084286</c:v>
                </c:pt>
                <c:pt idx="4">
                  <c:v>55700753.113049999</c:v>
                </c:pt>
                <c:pt idx="5">
                  <c:v>55705077.413049996</c:v>
                </c:pt>
                <c:pt idx="6">
                  <c:v>55705077.413049996</c:v>
                </c:pt>
                <c:pt idx="7">
                  <c:v>65845099.479999997</c:v>
                </c:pt>
                <c:pt idx="8">
                  <c:v>71000838.409549996</c:v>
                </c:pt>
                <c:pt idx="9">
                  <c:v>72274148.939549997</c:v>
                </c:pt>
                <c:pt idx="10">
                  <c:v>90603290.059550002</c:v>
                </c:pt>
                <c:pt idx="11">
                  <c:v>91228290.059550002</c:v>
                </c:pt>
                <c:pt idx="12">
                  <c:v>91228290.059550002</c:v>
                </c:pt>
                <c:pt idx="13">
                  <c:v>91228290.059550002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[1]Приложение№1!$GS$2:$HF$2</c:f>
              <c:strCache>
                <c:ptCount val="14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01.06.22г.</c:v>
                </c:pt>
                <c:pt idx="6">
                  <c:v>01.07.22г.</c:v>
                </c:pt>
                <c:pt idx="7">
                  <c:v>01.08.22г.</c:v>
                </c:pt>
                <c:pt idx="8">
                  <c:v>01.09.22г.</c:v>
                </c:pt>
                <c:pt idx="9">
                  <c:v>01.10.22г.</c:v>
                </c:pt>
                <c:pt idx="10">
                  <c:v>01.11.22г.</c:v>
                </c:pt>
                <c:pt idx="11">
                  <c:v>01.12.22г.</c:v>
                </c:pt>
                <c:pt idx="12">
                  <c:v>01.01.23г,</c:v>
                </c:pt>
                <c:pt idx="13">
                  <c:v>01.01.23г.
(прогноз)</c:v>
                </c:pt>
              </c:strCache>
            </c:strRef>
          </c:cat>
          <c:val>
            <c:numRef>
              <c:f>[1]Приложение№1!$GS$24:$HF$24</c:f>
              <c:numCache>
                <c:formatCode>General</c:formatCode>
                <c:ptCount val="14"/>
                <c:pt idx="0">
                  <c:v>49600000</c:v>
                </c:pt>
                <c:pt idx="1">
                  <c:v>49600000</c:v>
                </c:pt>
                <c:pt idx="2">
                  <c:v>49600000</c:v>
                </c:pt>
                <c:pt idx="3">
                  <c:v>49600000</c:v>
                </c:pt>
                <c:pt idx="4">
                  <c:v>48400000</c:v>
                </c:pt>
                <c:pt idx="5">
                  <c:v>46400000</c:v>
                </c:pt>
                <c:pt idx="6">
                  <c:v>46400000</c:v>
                </c:pt>
                <c:pt idx="7">
                  <c:v>46400000</c:v>
                </c:pt>
                <c:pt idx="8">
                  <c:v>46400000</c:v>
                </c:pt>
                <c:pt idx="9">
                  <c:v>46400000</c:v>
                </c:pt>
                <c:pt idx="10">
                  <c:v>41500000</c:v>
                </c:pt>
                <c:pt idx="11">
                  <c:v>41500000</c:v>
                </c:pt>
                <c:pt idx="12">
                  <c:v>41500000</c:v>
                </c:pt>
                <c:pt idx="13">
                  <c:v>41500000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[1]Приложение№1!$A$41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[1]Приложение№1!$GS$2:$HF$2</c:f>
              <c:strCache>
                <c:ptCount val="14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01.06.22г.</c:v>
                </c:pt>
                <c:pt idx="6">
                  <c:v>01.07.22г.</c:v>
                </c:pt>
                <c:pt idx="7">
                  <c:v>01.08.22г.</c:v>
                </c:pt>
                <c:pt idx="8">
                  <c:v>01.09.22г.</c:v>
                </c:pt>
                <c:pt idx="9">
                  <c:v>01.10.22г.</c:v>
                </c:pt>
                <c:pt idx="10">
                  <c:v>01.11.22г.</c:v>
                </c:pt>
                <c:pt idx="11">
                  <c:v>01.12.22г.</c:v>
                </c:pt>
                <c:pt idx="12">
                  <c:v>01.01.23г,</c:v>
                </c:pt>
                <c:pt idx="13">
                  <c:v>01.01.23г.
(прогноз)</c:v>
                </c:pt>
              </c:strCache>
            </c:strRef>
          </c:cat>
          <c:val>
            <c:numRef>
              <c:f>[1]Приложение№1!$GS$41:$HF$41</c:f>
              <c:numCache>
                <c:formatCode>General</c:formatCode>
                <c:ptCount val="14"/>
                <c:pt idx="0">
                  <c:v>141570.67000000001</c:v>
                </c:pt>
                <c:pt idx="1">
                  <c:v>139748.87</c:v>
                </c:pt>
                <c:pt idx="2">
                  <c:v>139748.87</c:v>
                </c:pt>
                <c:pt idx="3">
                  <c:v>139748.87</c:v>
                </c:pt>
                <c:pt idx="4">
                  <c:v>138270.96400000001</c:v>
                </c:pt>
                <c:pt idx="5">
                  <c:v>138270.96400000001</c:v>
                </c:pt>
                <c:pt idx="6">
                  <c:v>138270.96400000001</c:v>
                </c:pt>
                <c:pt idx="7">
                  <c:v>134576.19899999999</c:v>
                </c:pt>
                <c:pt idx="8">
                  <c:v>134576.19899999999</c:v>
                </c:pt>
                <c:pt idx="9">
                  <c:v>134576.19899999999</c:v>
                </c:pt>
                <c:pt idx="10">
                  <c:v>129957.74</c:v>
                </c:pt>
                <c:pt idx="11">
                  <c:v>129957.74</c:v>
                </c:pt>
                <c:pt idx="12">
                  <c:v>265278.09999999998</c:v>
                </c:pt>
                <c:pt idx="13">
                  <c:v>265278.09999999998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[1]Приложение№1!$A$40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[1]Приложение№1!$GS$2:$HF$2</c:f>
              <c:strCache>
                <c:ptCount val="14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01.06.22г.</c:v>
                </c:pt>
                <c:pt idx="6">
                  <c:v>01.07.22г.</c:v>
                </c:pt>
                <c:pt idx="7">
                  <c:v>01.08.22г.</c:v>
                </c:pt>
                <c:pt idx="8">
                  <c:v>01.09.22г.</c:v>
                </c:pt>
                <c:pt idx="9">
                  <c:v>01.10.22г.</c:v>
                </c:pt>
                <c:pt idx="10">
                  <c:v>01.11.22г.</c:v>
                </c:pt>
                <c:pt idx="11">
                  <c:v>01.12.22г.</c:v>
                </c:pt>
                <c:pt idx="12">
                  <c:v>01.01.23г,</c:v>
                </c:pt>
                <c:pt idx="13">
                  <c:v>01.01.23г.
(прогноз)</c:v>
                </c:pt>
              </c:strCache>
            </c:strRef>
          </c:cat>
          <c:val>
            <c:numRef>
              <c:f>[1]Приложение№1!$GS$40:$HF$40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1942700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121415168"/>
        <c:axId val="121416704"/>
        <c:axId val="0"/>
      </c:bar3DChart>
      <c:catAx>
        <c:axId val="121415168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121416704"/>
        <c:crosses val="autoZero"/>
        <c:auto val="1"/>
        <c:lblAlgn val="ctr"/>
        <c:lblOffset val="100"/>
        <c:noMultiLvlLbl val="0"/>
      </c:catAx>
      <c:valAx>
        <c:axId val="121416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14151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915295685852851"/>
          <c:y val="1.522653936672101E-2"/>
          <c:w val="0.17102007818642923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119063</xdr:rowOff>
    </xdr:from>
    <xdr:to>
      <xdr:col>8</xdr:col>
      <xdr:colOff>3571877</xdr:colOff>
      <xdr:row>9</xdr:row>
      <xdr:rowOff>928688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166688</xdr:rowOff>
    </xdr:from>
    <xdr:to>
      <xdr:col>8</xdr:col>
      <xdr:colOff>3476625</xdr:colOff>
      <xdr:row>52</xdr:row>
      <xdr:rowOff>158751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9">
          <cell r="E9">
            <v>91228290059.550003</v>
          </cell>
        </row>
        <row r="23">
          <cell r="E23">
            <v>41500000000</v>
          </cell>
        </row>
        <row r="32">
          <cell r="E32">
            <v>0</v>
          </cell>
        </row>
      </sheetData>
      <sheetData sheetId="7" refreshError="1"/>
      <sheetData sheetId="8" refreshError="1"/>
      <sheetData sheetId="9">
        <row r="2">
          <cell r="GS2" t="str">
            <v>01.01.22г.</v>
          </cell>
          <cell r="GT2" t="str">
            <v>01.02.22г.</v>
          </cell>
          <cell r="GU2" t="str">
            <v>01.03.22г.</v>
          </cell>
          <cell r="GV2" t="str">
            <v>01.04.22г.</v>
          </cell>
          <cell r="GW2" t="str">
            <v>01.05.22г.</v>
          </cell>
          <cell r="GX2" t="str">
            <v>01.06.22г.</v>
          </cell>
          <cell r="GY2" t="str">
            <v>01.07.22г.</v>
          </cell>
          <cell r="GZ2" t="str">
            <v>01.08.22г.</v>
          </cell>
          <cell r="HA2" t="str">
            <v>01.09.22г.</v>
          </cell>
          <cell r="HB2" t="str">
            <v>01.10.22г.</v>
          </cell>
          <cell r="HC2" t="str">
            <v>01.11.22г.</v>
          </cell>
          <cell r="HD2" t="str">
            <v>01.12.22г.</v>
          </cell>
          <cell r="HE2" t="str">
            <v>01.01.23г,</v>
          </cell>
          <cell r="HF2" t="str">
            <v>01.01.23г.
(прогноз)</v>
          </cell>
        </row>
        <row r="3">
          <cell r="A3" t="str">
            <v>Федеральные бюджетные кредиты</v>
          </cell>
          <cell r="GS3">
            <v>54900618.71305</v>
          </cell>
          <cell r="GT3">
            <v>54900618.71305</v>
          </cell>
          <cell r="GU3">
            <v>54970753.113049999</v>
          </cell>
          <cell r="GV3">
            <v>55700753.113084286</v>
          </cell>
          <cell r="GW3">
            <v>55700753.113049999</v>
          </cell>
          <cell r="GX3">
            <v>55705077.413049996</v>
          </cell>
          <cell r="GY3">
            <v>55705077.413049996</v>
          </cell>
          <cell r="GZ3">
            <v>65845099.479999997</v>
          </cell>
          <cell r="HA3">
            <v>71000838.409549996</v>
          </cell>
          <cell r="HB3">
            <v>72274148.939549997</v>
          </cell>
          <cell r="HC3">
            <v>90603290.059550002</v>
          </cell>
          <cell r="HD3">
            <v>91228290.059550002</v>
          </cell>
          <cell r="HE3">
            <v>91228290.059550002</v>
          </cell>
          <cell r="HF3">
            <v>91228290.059550002</v>
          </cell>
        </row>
        <row r="24">
          <cell r="A24" t="str">
            <v xml:space="preserve">Государственные ценные бумаги </v>
          </cell>
          <cell r="GS24">
            <v>49600000</v>
          </cell>
          <cell r="GT24">
            <v>49600000</v>
          </cell>
          <cell r="GU24">
            <v>49600000</v>
          </cell>
          <cell r="GV24">
            <v>49600000</v>
          </cell>
          <cell r="GW24">
            <v>48400000</v>
          </cell>
          <cell r="GX24">
            <v>46400000</v>
          </cell>
          <cell r="GY24">
            <v>46400000</v>
          </cell>
          <cell r="GZ24">
            <v>46400000</v>
          </cell>
          <cell r="HA24">
            <v>46400000</v>
          </cell>
          <cell r="HB24">
            <v>46400000</v>
          </cell>
          <cell r="HC24">
            <v>41500000</v>
          </cell>
          <cell r="HD24">
            <v>41500000</v>
          </cell>
          <cell r="HE24">
            <v>41500000</v>
          </cell>
          <cell r="HF24">
            <v>41500000</v>
          </cell>
        </row>
        <row r="40">
          <cell r="A40" t="str">
            <v>Кредиты коммерческих банков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F40">
            <v>1942700</v>
          </cell>
        </row>
        <row r="41">
          <cell r="A41" t="str">
            <v>Государственные гарантии</v>
          </cell>
          <cell r="GS41">
            <v>141570.67000000001</v>
          </cell>
          <cell r="GT41">
            <v>139748.87</v>
          </cell>
          <cell r="GU41">
            <v>139748.87</v>
          </cell>
          <cell r="GV41">
            <v>139748.87</v>
          </cell>
          <cell r="GW41">
            <v>138270.96400000001</v>
          </cell>
          <cell r="GX41">
            <v>138270.96400000001</v>
          </cell>
          <cell r="GY41">
            <v>138270.96400000001</v>
          </cell>
          <cell r="GZ41">
            <v>134576.19899999999</v>
          </cell>
          <cell r="HA41">
            <v>134576.19899999999</v>
          </cell>
          <cell r="HB41">
            <v>134576.19899999999</v>
          </cell>
          <cell r="HC41">
            <v>129957.74</v>
          </cell>
          <cell r="HD41">
            <v>129957.74</v>
          </cell>
          <cell r="HE41">
            <v>265278.09999999998</v>
          </cell>
          <cell r="HF41">
            <v>265278.09999999998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58"/>
  <sheetViews>
    <sheetView showGridLines="0" tabSelected="1" view="pageBreakPreview" zoomScale="50" zoomScaleNormal="75" zoomScaleSheetLayoutView="50" workbookViewId="0">
      <selection activeCell="N12" sqref="N12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65" t="s">
        <v>18</v>
      </c>
      <c r="B1" s="66"/>
      <c r="C1" s="66"/>
      <c r="D1" s="66"/>
      <c r="E1" s="66"/>
      <c r="F1" s="66"/>
      <c r="G1" s="66"/>
      <c r="H1" s="66"/>
      <c r="I1" s="66"/>
      <c r="J1" s="66"/>
      <c r="K1" s="1"/>
      <c r="L1" s="1"/>
    </row>
    <row r="2" spans="1:12" ht="69" customHeight="1" thickBot="1" x14ac:dyDescent="0.35">
      <c r="A2" s="67" t="s">
        <v>0</v>
      </c>
      <c r="B2" s="67"/>
      <c r="C2" s="67"/>
      <c r="D2" s="67"/>
      <c r="E2" s="67"/>
      <c r="F2" s="54"/>
      <c r="G2" s="54"/>
      <c r="H2" s="54"/>
      <c r="I2" s="54"/>
      <c r="J2" s="54"/>
      <c r="K2" s="1"/>
      <c r="L2" s="1"/>
    </row>
    <row r="3" spans="1:12" ht="70.5" customHeight="1" thickBot="1" x14ac:dyDescent="0.3">
      <c r="A3" s="68" t="s">
        <v>1</v>
      </c>
      <c r="B3" s="71" t="s">
        <v>19</v>
      </c>
      <c r="C3" s="72"/>
      <c r="D3" s="73"/>
      <c r="E3" s="74" t="s">
        <v>13</v>
      </c>
      <c r="F3" s="2"/>
    </row>
    <row r="4" spans="1:12" ht="12.75" customHeight="1" x14ac:dyDescent="0.2">
      <c r="A4" s="69"/>
      <c r="B4" s="59" t="s">
        <v>16</v>
      </c>
      <c r="C4" s="59" t="s">
        <v>20</v>
      </c>
      <c r="D4" s="61" t="s">
        <v>2</v>
      </c>
      <c r="E4" s="75"/>
      <c r="F4" s="63"/>
      <c r="G4" s="55"/>
    </row>
    <row r="5" spans="1:12" ht="91.5" customHeight="1" thickBot="1" x14ac:dyDescent="0.25">
      <c r="A5" s="70"/>
      <c r="B5" s="60"/>
      <c r="C5" s="60"/>
      <c r="D5" s="62"/>
      <c r="E5" s="76"/>
      <c r="F5" s="64"/>
      <c r="G5" s="55"/>
    </row>
    <row r="6" spans="1:12" s="8" customFormat="1" ht="90" customHeight="1" x14ac:dyDescent="0.35">
      <c r="A6" s="3" t="s">
        <v>3</v>
      </c>
      <c r="B6" s="4">
        <v>54900618.700000003</v>
      </c>
      <c r="C6" s="4">
        <f>'[1]Ставки и дюрация'!E9/1000</f>
        <v>91228290.059550002</v>
      </c>
      <c r="D6" s="5">
        <f>C6-B6</f>
        <v>36327671.359549999</v>
      </c>
      <c r="E6" s="46">
        <f>[1]Приложение№1!HF3</f>
        <v>91228290.059550002</v>
      </c>
      <c r="F6" s="6"/>
      <c r="G6" s="7"/>
    </row>
    <row r="7" spans="1:12" ht="90" customHeight="1" x14ac:dyDescent="0.35">
      <c r="A7" s="9" t="s">
        <v>4</v>
      </c>
      <c r="B7" s="10">
        <v>49600000</v>
      </c>
      <c r="C7" s="10">
        <f>'[1]Ставки и дюрация'!E23/1000</f>
        <v>41500000</v>
      </c>
      <c r="D7" s="5">
        <f>C7-B7</f>
        <v>-8100000</v>
      </c>
      <c r="E7" s="47">
        <f>[1]Приложение№1!HF24</f>
        <v>41500000</v>
      </c>
      <c r="F7" s="11"/>
      <c r="G7" s="12"/>
      <c r="K7" s="8"/>
    </row>
    <row r="8" spans="1:12" ht="90" customHeight="1" x14ac:dyDescent="0.35">
      <c r="A8" s="13" t="s">
        <v>5</v>
      </c>
      <c r="B8" s="10">
        <v>0</v>
      </c>
      <c r="C8" s="10">
        <f>'[1]Ставки и дюрация'!E32</f>
        <v>0</v>
      </c>
      <c r="D8" s="5">
        <f>C8-B8</f>
        <v>0</v>
      </c>
      <c r="E8" s="47">
        <f>[1]Приложение№1!HF40</f>
        <v>1942700</v>
      </c>
      <c r="F8" s="11"/>
      <c r="G8" s="12"/>
      <c r="K8" s="8"/>
    </row>
    <row r="9" spans="1:12" ht="96" customHeight="1" thickBot="1" x14ac:dyDescent="0.4">
      <c r="A9" s="14" t="s">
        <v>6</v>
      </c>
      <c r="B9" s="15">
        <v>141570.70000000001</v>
      </c>
      <c r="C9" s="15">
        <v>219957.74</v>
      </c>
      <c r="D9" s="16">
        <f>C9-B9</f>
        <v>78387.039999999979</v>
      </c>
      <c r="E9" s="48">
        <f>[1]Приложение№1!HF41</f>
        <v>265278.09999999998</v>
      </c>
      <c r="F9" s="17"/>
      <c r="G9" s="12"/>
      <c r="H9" s="77"/>
      <c r="I9" s="77"/>
      <c r="J9" s="18"/>
      <c r="K9" s="8"/>
      <c r="L9" s="19"/>
    </row>
    <row r="10" spans="1:12" s="26" customFormat="1" ht="90" customHeight="1" thickBot="1" x14ac:dyDescent="0.25">
      <c r="A10" s="20" t="s">
        <v>7</v>
      </c>
      <c r="B10" s="21">
        <f>SUM(B6:B9)</f>
        <v>104642189.40000001</v>
      </c>
      <c r="C10" s="21">
        <f>SUM(C6:C9)</f>
        <v>132948247.79955</v>
      </c>
      <c r="D10" s="22">
        <f>C10-B10</f>
        <v>28306058.399549991</v>
      </c>
      <c r="E10" s="23">
        <f>SUM(E6:E9)</f>
        <v>134936268.15954998</v>
      </c>
      <c r="F10" s="24"/>
      <c r="G10" s="12"/>
      <c r="H10" s="78"/>
      <c r="I10" s="78"/>
      <c r="J10" s="25"/>
      <c r="K10" s="25"/>
      <c r="L10" s="25"/>
    </row>
    <row r="11" spans="1:12" s="26" customFormat="1" ht="3" hidden="1" customHeight="1" x14ac:dyDescent="0.2">
      <c r="A11" s="27"/>
      <c r="B11" s="28"/>
      <c r="C11" s="28"/>
      <c r="D11" s="29">
        <f>B11-C11</f>
        <v>0</v>
      </c>
      <c r="E11" s="28"/>
      <c r="F11" s="30"/>
      <c r="G11" s="12"/>
      <c r="H11" s="56"/>
      <c r="I11" s="56"/>
      <c r="J11" s="25"/>
      <c r="K11" s="25"/>
      <c r="L11" s="25"/>
    </row>
    <row r="12" spans="1:12" s="26" customFormat="1" ht="187.5" customHeight="1" x14ac:dyDescent="0.2">
      <c r="A12" s="79" t="s">
        <v>21</v>
      </c>
      <c r="B12" s="79"/>
      <c r="C12" s="79"/>
      <c r="D12" s="79"/>
      <c r="E12" s="79"/>
      <c r="F12" s="79"/>
      <c r="G12" s="79"/>
      <c r="H12" s="79"/>
      <c r="I12" s="79"/>
      <c r="J12" s="79"/>
      <c r="K12" s="25"/>
      <c r="L12" s="25"/>
    </row>
    <row r="13" spans="1:12" s="26" customFormat="1" ht="15.75" hidden="1" customHeight="1" x14ac:dyDescent="0.2">
      <c r="A13" s="27"/>
      <c r="B13" s="27"/>
      <c r="C13" s="27"/>
      <c r="D13" s="27"/>
      <c r="E13" s="27"/>
      <c r="F13" s="27"/>
      <c r="G13" s="12"/>
      <c r="H13" s="56"/>
      <c r="I13" s="56"/>
      <c r="J13" s="25"/>
      <c r="K13" s="25"/>
      <c r="L13" s="25"/>
    </row>
    <row r="14" spans="1:12" s="31" customFormat="1" ht="0.75" hidden="1" customHeight="1" x14ac:dyDescent="0.3">
      <c r="A14" s="80"/>
      <c r="B14" s="81"/>
      <c r="C14" s="81"/>
      <c r="D14" s="81"/>
      <c r="E14" s="81"/>
      <c r="F14" s="81"/>
      <c r="G14" s="81"/>
      <c r="H14" s="81"/>
    </row>
    <row r="15" spans="1:12" s="31" customFormat="1" ht="37.5" customHeight="1" x14ac:dyDescent="0.2">
      <c r="A15" s="82" t="s">
        <v>8</v>
      </c>
      <c r="B15" s="82"/>
      <c r="C15" s="82"/>
      <c r="D15" s="82"/>
      <c r="E15" s="82"/>
      <c r="F15" s="82"/>
      <c r="G15" s="82"/>
      <c r="H15" s="82"/>
      <c r="I15" s="82"/>
    </row>
    <row r="16" spans="1:12" s="32" customFormat="1" ht="48.75" customHeight="1" x14ac:dyDescent="0.2">
      <c r="A16" s="58"/>
      <c r="B16" s="58"/>
      <c r="C16" s="58"/>
      <c r="D16" s="58"/>
      <c r="E16" s="58"/>
      <c r="F16" s="58"/>
      <c r="G16" s="53"/>
      <c r="H16" s="53"/>
    </row>
    <row r="17" spans="1:10" s="32" customFormat="1" ht="49.5" customHeight="1" x14ac:dyDescent="0.25">
      <c r="A17" s="57"/>
      <c r="B17" s="57"/>
      <c r="C17" s="57"/>
      <c r="D17" s="57"/>
      <c r="E17" s="57"/>
      <c r="F17" s="57"/>
      <c r="G17" s="33"/>
      <c r="H17" s="33"/>
    </row>
    <row r="18" spans="1:10" s="32" customFormat="1" ht="49.5" customHeight="1" x14ac:dyDescent="0.25">
      <c r="A18" s="57"/>
      <c r="B18" s="57"/>
      <c r="C18" s="57"/>
      <c r="D18" s="57"/>
      <c r="E18" s="57"/>
      <c r="F18" s="57"/>
      <c r="G18" s="33"/>
      <c r="H18" s="33"/>
    </row>
    <row r="19" spans="1:10" s="32" customFormat="1" ht="49.5" customHeight="1" x14ac:dyDescent="0.25">
      <c r="A19" s="57"/>
      <c r="B19" s="57"/>
      <c r="C19" s="57"/>
      <c r="D19" s="57"/>
      <c r="E19" s="57"/>
      <c r="F19" s="57"/>
      <c r="G19" s="34"/>
      <c r="H19" s="34"/>
    </row>
    <row r="20" spans="1:10" s="32" customFormat="1" ht="49.5" hidden="1" customHeight="1" x14ac:dyDescent="0.25">
      <c r="A20" s="57"/>
      <c r="B20" s="57"/>
      <c r="C20" s="57"/>
      <c r="D20" s="57"/>
      <c r="E20" s="57"/>
      <c r="F20" s="52"/>
      <c r="G20" s="33"/>
      <c r="H20" s="33"/>
    </row>
    <row r="21" spans="1:10" s="32" customFormat="1" ht="49.5" customHeight="1" x14ac:dyDescent="0.25">
      <c r="A21" s="57"/>
      <c r="B21" s="57"/>
      <c r="C21" s="57"/>
      <c r="D21" s="57"/>
      <c r="E21" s="57"/>
      <c r="F21" s="57"/>
      <c r="G21" s="34"/>
      <c r="H21" s="34"/>
      <c r="I21" s="35"/>
      <c r="J21" s="35"/>
    </row>
    <row r="22" spans="1:10" hidden="1" x14ac:dyDescent="0.2">
      <c r="A22" s="55"/>
      <c r="B22" s="55"/>
      <c r="C22" s="55"/>
      <c r="D22" s="55"/>
      <c r="E22" s="55"/>
      <c r="F22" s="18"/>
      <c r="G22" s="36"/>
      <c r="H22" s="36"/>
    </row>
    <row r="23" spans="1:10" ht="36" customHeight="1" x14ac:dyDescent="0.2"/>
    <row r="25" spans="1:10" ht="18" x14ac:dyDescent="0.25">
      <c r="A25" s="37"/>
      <c r="B25" s="37"/>
      <c r="C25" s="37"/>
      <c r="D25" s="37"/>
      <c r="E25" s="37"/>
      <c r="F25" s="37"/>
      <c r="G25" s="37"/>
      <c r="H25" s="37"/>
      <c r="I25" s="37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38"/>
      <c r="G58" s="38"/>
      <c r="H58" s="38"/>
      <c r="I58" s="38"/>
      <c r="J58" s="38"/>
      <c r="K58" s="38"/>
    </row>
  </sheetData>
  <mergeCells count="20">
    <mergeCell ref="H9:I9"/>
    <mergeCell ref="H10:I10"/>
    <mergeCell ref="A12:J12"/>
    <mergeCell ref="A14:H14"/>
    <mergeCell ref="A15:I15"/>
    <mergeCell ref="A1:J1"/>
    <mergeCell ref="A2:E2"/>
    <mergeCell ref="A3:A5"/>
    <mergeCell ref="B3:D3"/>
    <mergeCell ref="E3:E5"/>
    <mergeCell ref="A19:F19"/>
    <mergeCell ref="A20:E20"/>
    <mergeCell ref="A21:F21"/>
    <mergeCell ref="A16:F16"/>
    <mergeCell ref="B4:B5"/>
    <mergeCell ref="C4:C5"/>
    <mergeCell ref="D4:D5"/>
    <mergeCell ref="F4:F5"/>
    <mergeCell ref="A17:F17"/>
    <mergeCell ref="A18:F18"/>
  </mergeCells>
  <printOptions horizontalCentered="1"/>
  <pageMargins left="0.15748031496062992" right="0" top="0" bottom="0" header="0" footer="0"/>
  <pageSetup paperSize="9" scale="33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0"/>
  <sheetViews>
    <sheetView view="pageBreakPreview" zoomScale="70" zoomScaleNormal="70" zoomScaleSheetLayoutView="70" workbookViewId="0">
      <selection activeCell="K21" sqref="K21"/>
    </sheetView>
  </sheetViews>
  <sheetFormatPr defaultRowHeight="12.75" x14ac:dyDescent="0.2"/>
  <cols>
    <col min="1" max="1" width="22.28515625" customWidth="1"/>
    <col min="2" max="2" width="23.8554687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5" t="s">
        <v>17</v>
      </c>
      <c r="B2" s="86"/>
      <c r="C2" s="86"/>
      <c r="D2" s="86"/>
      <c r="E2" s="86"/>
      <c r="F2" s="86"/>
      <c r="G2" s="86"/>
      <c r="H2" s="86"/>
    </row>
    <row r="3" spans="1:8" ht="24.75" customHeight="1" thickBot="1" x14ac:dyDescent="0.25">
      <c r="A3" s="27"/>
      <c r="B3" s="28"/>
      <c r="C3" s="28"/>
      <c r="D3" s="28"/>
      <c r="E3" s="28"/>
      <c r="F3" s="39"/>
      <c r="G3" s="26"/>
      <c r="H3" s="40"/>
    </row>
    <row r="4" spans="1:8" ht="59.25" customHeight="1" thickBot="1" x14ac:dyDescent="0.25">
      <c r="A4" s="87" t="s">
        <v>9</v>
      </c>
      <c r="B4" s="88"/>
      <c r="C4" s="88"/>
      <c r="D4" s="88"/>
      <c r="E4" s="88"/>
      <c r="F4" s="89"/>
      <c r="G4" s="41" t="s">
        <v>10</v>
      </c>
      <c r="H4" s="41" t="s">
        <v>11</v>
      </c>
    </row>
    <row r="5" spans="1:8" ht="80.25" customHeight="1" x14ac:dyDescent="0.2">
      <c r="A5" s="90" t="s">
        <v>14</v>
      </c>
      <c r="B5" s="91"/>
      <c r="C5" s="91"/>
      <c r="D5" s="91"/>
      <c r="E5" s="91"/>
      <c r="F5" s="91"/>
      <c r="G5" s="45">
        <v>145183453.40000001</v>
      </c>
      <c r="H5" s="43">
        <v>132948247.8</v>
      </c>
    </row>
    <row r="6" spans="1:8" ht="80.25" customHeight="1" x14ac:dyDescent="0.2">
      <c r="A6" s="97" t="s">
        <v>22</v>
      </c>
      <c r="B6" s="98"/>
      <c r="C6" s="98"/>
      <c r="D6" s="98"/>
      <c r="E6" s="98"/>
      <c r="F6" s="99"/>
      <c r="G6" s="42">
        <v>4090887.3</v>
      </c>
      <c r="H6" s="51">
        <v>4090374</v>
      </c>
    </row>
    <row r="7" spans="1:8" ht="80.25" customHeight="1" x14ac:dyDescent="0.2">
      <c r="A7" s="92" t="s">
        <v>15</v>
      </c>
      <c r="B7" s="93"/>
      <c r="C7" s="93"/>
      <c r="D7" s="93"/>
      <c r="E7" s="93"/>
      <c r="F7" s="94"/>
      <c r="G7" s="45">
        <v>51</v>
      </c>
      <c r="H7" s="49">
        <v>68.7</v>
      </c>
    </row>
    <row r="8" spans="1:8" ht="80.25" customHeight="1" thickBot="1" x14ac:dyDescent="0.25">
      <c r="A8" s="95" t="s">
        <v>12</v>
      </c>
      <c r="B8" s="96"/>
      <c r="C8" s="96"/>
      <c r="D8" s="96"/>
      <c r="E8" s="96"/>
      <c r="F8" s="96"/>
      <c r="G8" s="44">
        <v>45</v>
      </c>
      <c r="H8" s="50">
        <v>21.4</v>
      </c>
    </row>
    <row r="9" spans="1:8" ht="14.25" customHeight="1" x14ac:dyDescent="0.2">
      <c r="A9" s="83" t="s">
        <v>23</v>
      </c>
      <c r="B9" s="83"/>
      <c r="C9" s="83"/>
      <c r="D9" s="83"/>
      <c r="E9" s="83"/>
      <c r="F9" s="83"/>
      <c r="G9" s="83"/>
      <c r="H9" s="83"/>
    </row>
    <row r="10" spans="1:8" ht="27.75" customHeight="1" x14ac:dyDescent="0.2">
      <c r="A10" s="84"/>
      <c r="B10" s="84"/>
      <c r="C10" s="84"/>
      <c r="D10" s="84"/>
      <c r="E10" s="84"/>
      <c r="F10" s="84"/>
      <c r="G10" s="84"/>
      <c r="H10" s="84"/>
    </row>
  </sheetData>
  <mergeCells count="7">
    <mergeCell ref="A9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 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Костюкович Татьяна Васильевна</cp:lastModifiedBy>
  <cp:lastPrinted>2023-02-10T06:40:34Z</cp:lastPrinted>
  <dcterms:created xsi:type="dcterms:W3CDTF">2020-06-01T14:26:48Z</dcterms:created>
  <dcterms:modified xsi:type="dcterms:W3CDTF">2023-02-10T07:40:24Z</dcterms:modified>
</cp:coreProperties>
</file>