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4915" windowHeight="10290"/>
  </bookViews>
  <sheets>
    <sheet name="Интернет л.1" sheetId="1" r:id="rId1"/>
    <sheet name="Интернет л.2" sheetId="2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5" i="2" l="1"/>
  <c r="G5" i="2"/>
  <c r="D11" i="1"/>
  <c r="B10" i="1"/>
  <c r="D9" i="1"/>
  <c r="C8" i="1"/>
  <c r="D8" i="1" s="1"/>
  <c r="E7" i="1"/>
  <c r="E10" i="1" s="1"/>
  <c r="D7" i="1"/>
  <c r="D6" i="1"/>
  <c r="C10" i="1" l="1"/>
  <c r="D10" i="1" s="1"/>
</calcChain>
</file>

<file path=xl/sharedStrings.xml><?xml version="1.0" encoding="utf-8"?>
<sst xmlns="http://schemas.openxmlformats.org/spreadsheetml/2006/main" count="26" uniqueCount="25">
  <si>
    <t>ИНФОРМАЦИЯ ПО ГОСУДАРСТВЕННОМУ ДОЛГУ НИЖЕГОРОДСКОЙ ОБЛАСТИ НА 01.05.2024 г.</t>
  </si>
  <si>
    <t>тыс. рублей</t>
  </si>
  <si>
    <t>Вид заимствования</t>
  </si>
  <si>
    <t>Динамика по государственному долгу
 за период с 01.01.24 г. по 01.05.24 г.</t>
  </si>
  <si>
    <t xml:space="preserve">Прогноз
по госдолгу
на 01.01.2025
</t>
  </si>
  <si>
    <t>Госдолг
на 01.01.2024</t>
  </si>
  <si>
    <t>Госдолг
на 01.05.2024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</si>
  <si>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</si>
  <si>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</si>
  <si>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</si>
  <si>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</si>
  <si>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</si>
  <si>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</si>
  <si>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01.05.2024 г. по сравнению с 01.01.2024 г. произошло за счёт: 
- уменьшения объема обязательств по бюджетным кредитам за счет  погашения кредита на опережающее финансирование; 
- уменьшения объема обязательств по кредитам коммерческих банков за счет погашения в январе 2024 г. задолженности по кредитам коммерческих банков;
-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</si>
  <si>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 xml:space="preserve">Динамика и структура государственного долга </t>
  </si>
  <si>
    <t>Информация по исполнению лимитов/ограничений по государственному долгу на 01.05.2024 г.</t>
  </si>
  <si>
    <t>Требование нормативного акта</t>
  </si>
  <si>
    <t xml:space="preserve">Лимиты/
ограничения </t>
  </si>
  <si>
    <t xml:space="preserve">
Исполнение*
</t>
  </si>
  <si>
    <t>Объем государственного долга Нижегородской области в 2024 году  (не более 75% к сумме налоговых и неналоговых доходов) (закон Нижегородской области от 24.08.2006 № 83-З "О  государственном долге Нижегородской области" ), тыс. рублей</t>
  </si>
  <si>
    <t>Объем расходов на обслуживание государственного долга Нижегородской области на 2024 год
(закон Нижегородской области 25.04.2024 № 28-З), тыс. рублей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</si>
  <si>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№ 817 "О концепции управления государственным долгом Нижегородской области до 1 января 2025 года") (%) *</t>
  </si>
  <si>
    <t>-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</si>
  <si>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№ 817 "О концепции управления государственным долгом Нижегородской области до 1 января 2025 года") (%) *</t>
  </si>
  <si>
    <t>* Расчет производится по итогам исполнения бюджета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</si>
</sst>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b/>
      <sz val="12"/>
      <color theme="1"/>
      <name val="Calibri"/>
      <family val="2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64" fontId="7" fillId="0" borderId="7" xfId="0" applyNumberFormat="1" applyFont="1" applyBorder="1" applyAlignment="1">
      <alignment horizontal="right" wrapText="1"/>
    </xf>
    <xf numFmtId="164" fontId="7" fillId="0" borderId="8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1" xfId="0" applyFont="1" applyBorder="1" applyAlignment="1">
      <alignment vertical="center" wrapText="1"/>
    </xf>
    <xf numFmtId="164" fontId="7" fillId="0" borderId="12" xfId="1" applyNumberFormat="1" applyFont="1" applyBorder="1" applyAlignment="1">
      <alignment horizontal="right"/>
    </xf>
    <xf numFmtId="164" fontId="7" fillId="0" borderId="13" xfId="1" applyNumberFormat="1" applyFont="1" applyBorder="1" applyAlignment="1">
      <alignment horizontal="right"/>
    </xf>
    <xf numFmtId="4" fontId="8" fillId="0" borderId="14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164" fontId="7" fillId="0" borderId="15" xfId="1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 wrapText="1"/>
    </xf>
    <xf numFmtId="164" fontId="7" fillId="0" borderId="17" xfId="1" applyNumberFormat="1" applyFont="1" applyBorder="1" applyAlignment="1">
      <alignment horizontal="right"/>
    </xf>
    <xf numFmtId="4" fontId="8" fillId="0" borderId="18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164" fontId="5" fillId="4" borderId="20" xfId="1" applyNumberFormat="1" applyFont="1" applyFill="1" applyBorder="1" applyAlignment="1">
      <alignment horizontal="right" vertical="center"/>
    </xf>
    <xf numFmtId="164" fontId="5" fillId="4" borderId="20" xfId="0" applyNumberFormat="1" applyFont="1" applyFill="1" applyBorder="1" applyAlignment="1">
      <alignment horizontal="right" vertical="center" wrapText="1"/>
    </xf>
    <xf numFmtId="164" fontId="5" fillId="4" borderId="21" xfId="1" applyNumberFormat="1" applyFont="1" applyFill="1" applyBorder="1" applyAlignment="1">
      <alignment horizontal="right" vertical="center"/>
    </xf>
    <xf numFmtId="4" fontId="11" fillId="5" borderId="21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wrapText="1"/>
    </xf>
    <xf numFmtId="0" fontId="10" fillId="6" borderId="0" xfId="0" applyFont="1" applyFill="1" applyBorder="1"/>
    <xf numFmtId="0" fontId="14" fillId="6" borderId="0" xfId="0" applyFont="1" applyFill="1" applyBorder="1" applyAlignment="1">
      <alignment horizontal="center" vertical="center" wrapText="1"/>
    </xf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164" fontId="10" fillId="6" borderId="12" xfId="0" applyNumberFormat="1" applyFont="1" applyFill="1" applyBorder="1"/>
    <xf numFmtId="164" fontId="10" fillId="6" borderId="13" xfId="0" applyNumberFormat="1" applyFont="1" applyFill="1" applyBorder="1"/>
    <xf numFmtId="165" fontId="16" fillId="6" borderId="13" xfId="0" applyNumberFormat="1" applyFont="1" applyFill="1" applyBorder="1" applyAlignment="1">
      <alignment horizontal="center" vertical="center"/>
    </xf>
    <xf numFmtId="164" fontId="10" fillId="6" borderId="30" xfId="0" applyNumberFormat="1" applyFont="1" applyFill="1" applyBorder="1"/>
    <xf numFmtId="165" fontId="16" fillId="6" borderId="31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right" wrapText="1"/>
    </xf>
    <xf numFmtId="164" fontId="7" fillId="0" borderId="14" xfId="1" applyNumberFormat="1" applyFont="1" applyBorder="1" applyAlignment="1">
      <alignment horizontal="right"/>
    </xf>
    <xf numFmtId="0" fontId="5" fillId="0" borderId="6" xfId="0" applyFont="1" applyBorder="1" applyAlignment="1">
      <alignment vertical="center"/>
    </xf>
    <xf numFmtId="164" fontId="7" fillId="0" borderId="7" xfId="1" applyNumberFormat="1" applyFont="1" applyBorder="1" applyAlignment="1">
      <alignment horizontal="right"/>
    </xf>
    <xf numFmtId="0" fontId="5" fillId="0" borderId="29" xfId="0" applyFont="1" applyBorder="1" applyAlignment="1">
      <alignment vertical="center" wrapText="1"/>
    </xf>
    <xf numFmtId="164" fontId="7" fillId="0" borderId="12" xfId="0" applyNumberFormat="1" applyFont="1" applyBorder="1" applyAlignment="1">
      <alignment horizontal="right" wrapText="1"/>
    </xf>
    <xf numFmtId="164" fontId="7" fillId="0" borderId="25" xfId="0" applyNumberFormat="1" applyFont="1" applyBorder="1" applyAlignment="1">
      <alignment horizontal="right" wrapText="1"/>
    </xf>
    <xf numFmtId="0" fontId="5" fillId="4" borderId="20" xfId="0" applyFont="1" applyFill="1" applyBorder="1" applyAlignment="1">
      <alignment horizontal="left" vertical="center"/>
    </xf>
    <xf numFmtId="164" fontId="7" fillId="0" borderId="36" xfId="0" applyNumberFormat="1" applyFont="1" applyBorder="1" applyAlignment="1">
      <alignment horizontal="right" wrapText="1"/>
    </xf>
    <xf numFmtId="164" fontId="7" fillId="0" borderId="28" xfId="1" applyNumberFormat="1" applyFont="1" applyBorder="1" applyAlignment="1">
      <alignment horizontal="right"/>
    </xf>
    <xf numFmtId="164" fontId="7" fillId="0" borderId="36" xfId="1" applyNumberFormat="1" applyFont="1" applyBorder="1" applyAlignment="1">
      <alignment horizontal="right"/>
    </xf>
    <xf numFmtId="164" fontId="7" fillId="0" borderId="37" xfId="1" applyNumberFormat="1" applyFont="1" applyBorder="1" applyAlignment="1">
      <alignment horizontal="right"/>
    </xf>
    <xf numFmtId="0" fontId="5" fillId="0" borderId="24" xfId="0" applyFont="1" applyBorder="1" applyAlignment="1">
      <alignment horizontal="left" vertical="center" wrapText="1"/>
    </xf>
    <xf numFmtId="164" fontId="10" fillId="6" borderId="7" xfId="0" applyNumberFormat="1" applyFont="1" applyFill="1" applyBorder="1"/>
    <xf numFmtId="164" fontId="10" fillId="6" borderId="9" xfId="0" applyNumberFormat="1" applyFont="1" applyFill="1" applyBorder="1"/>
    <xf numFmtId="0" fontId="14" fillId="2" borderId="2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2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166" fontId="17" fillId="0" borderId="22" xfId="0" applyNumberFormat="1" applyFont="1" applyBorder="1" applyAlignment="1">
      <alignment horizontal="justify" vertical="center" wrapText="1"/>
    </xf>
    <xf numFmtId="166" fontId="17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8" fillId="0" borderId="26" xfId="0" applyFont="1" applyFill="1" applyBorder="1" applyAlignment="1">
      <alignment horizontal="justify" vertical="center" wrapText="1"/>
    </xf>
    <xf numFmtId="0" fontId="8" fillId="0" borderId="27" xfId="0" applyFont="1" applyFill="1" applyBorder="1" applyAlignment="1">
      <alignment horizontal="justify" vertical="center" wrapText="1"/>
    </xf>
    <xf numFmtId="0" fontId="8" fillId="0" borderId="28" xfId="0" applyFont="1" applyFill="1" applyBorder="1" applyAlignment="1">
      <alignment horizontal="justify" vertical="center" wrapText="1"/>
    </xf>
    <xf numFmtId="0" fontId="8" fillId="6" borderId="29" xfId="0" applyFont="1" applyFill="1" applyBorder="1" applyAlignment="1">
      <alignment horizontal="justify" vertical="center" wrapText="1"/>
    </xf>
    <xf numFmtId="0" fontId="8" fillId="6" borderId="30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Федеральные бюджетные кредиты 
75,2%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Государственные ценные бумаги
24,4%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9821475984749692"/>
                  <c:y val="3.59362142929159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0,4%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104775268.72096001</c:v>
                </c:pt>
                <c:pt idx="1">
                  <c:v>34000000</c:v>
                </c:pt>
                <c:pt idx="2">
                  <c:v>0</c:v>
                </c:pt>
                <c:pt idx="3">
                  <c:v>489600.49209000001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[1]Приложение№1!$HE$2:$HJ$2</c:f>
              <c:strCache>
                <c:ptCount val="6"/>
                <c:pt idx="0">
                  <c:v>01.01.24г.</c:v>
                </c:pt>
                <c:pt idx="1">
                  <c:v>01.02.2024г.</c:v>
                </c:pt>
                <c:pt idx="2">
                  <c:v>01.03.2024г.</c:v>
                </c:pt>
                <c:pt idx="3">
                  <c:v>01.04.2024 г.</c:v>
                </c:pt>
                <c:pt idx="4">
                  <c:v>01.05.2024 г.</c:v>
                </c:pt>
                <c:pt idx="5">
                  <c:v>01.01.25г.
(прогноз)</c:v>
                </c:pt>
              </c:strCache>
            </c:strRef>
          </c:cat>
          <c:val>
            <c:numRef>
              <c:f>[1]Приложение№1!$HE$3:$HJ$3</c:f>
              <c:numCache>
                <c:formatCode>General</c:formatCode>
                <c:ptCount val="6"/>
                <c:pt idx="0">
                  <c:v>113223150.10296001</c:v>
                </c:pt>
                <c:pt idx="1">
                  <c:v>113101358.39714999</c:v>
                </c:pt>
                <c:pt idx="2">
                  <c:v>113101358.397</c:v>
                </c:pt>
                <c:pt idx="3">
                  <c:v>104987610.47400001</c:v>
                </c:pt>
                <c:pt idx="4">
                  <c:v>104775268.72096001</c:v>
                </c:pt>
                <c:pt idx="5">
                  <c:v>112600448.09999999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[1]Приложение№1!$HE$2:$HJ$2</c:f>
              <c:strCache>
                <c:ptCount val="6"/>
                <c:pt idx="0">
                  <c:v>01.01.24г.</c:v>
                </c:pt>
                <c:pt idx="1">
                  <c:v>01.02.2024г.</c:v>
                </c:pt>
                <c:pt idx="2">
                  <c:v>01.03.2024г.</c:v>
                </c:pt>
                <c:pt idx="3">
                  <c:v>01.04.2024 г.</c:v>
                </c:pt>
                <c:pt idx="4">
                  <c:v>01.05.2024 г.</c:v>
                </c:pt>
                <c:pt idx="5">
                  <c:v>01.01.25г.
(прогноз)</c:v>
                </c:pt>
              </c:strCache>
            </c:strRef>
          </c:cat>
          <c:val>
            <c:numRef>
              <c:f>[1]Приложение№1!$HE$24:$HJ$24</c:f>
              <c:numCache>
                <c:formatCode>General</c:formatCode>
                <c:ptCount val="6"/>
                <c:pt idx="0">
                  <c:v>34000000</c:v>
                </c:pt>
                <c:pt idx="1">
                  <c:v>34000000</c:v>
                </c:pt>
                <c:pt idx="2">
                  <c:v>34000000</c:v>
                </c:pt>
                <c:pt idx="3">
                  <c:v>34000000</c:v>
                </c:pt>
                <c:pt idx="4">
                  <c:v>34000000</c:v>
                </c:pt>
                <c:pt idx="5">
                  <c:v>34000000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[1]Приложение№1!$HE$2:$HJ$2</c:f>
              <c:strCache>
                <c:ptCount val="6"/>
                <c:pt idx="0">
                  <c:v>01.01.24г.</c:v>
                </c:pt>
                <c:pt idx="1">
                  <c:v>01.02.2024г.</c:v>
                </c:pt>
                <c:pt idx="2">
                  <c:v>01.03.2024г.</c:v>
                </c:pt>
                <c:pt idx="3">
                  <c:v>01.04.2024 г.</c:v>
                </c:pt>
                <c:pt idx="4">
                  <c:v>01.05.2024 г.</c:v>
                </c:pt>
                <c:pt idx="5">
                  <c:v>01.01.25г.
(прогноз)</c:v>
                </c:pt>
              </c:strCache>
            </c:strRef>
          </c:cat>
          <c:val>
            <c:numRef>
              <c:f>[1]Приложение№1!$HE$41:$HJ$41</c:f>
              <c:numCache>
                <c:formatCode>General</c:formatCode>
                <c:ptCount val="6"/>
                <c:pt idx="0">
                  <c:v>492844.91444999998</c:v>
                </c:pt>
                <c:pt idx="1">
                  <c:v>490073.84145000001</c:v>
                </c:pt>
                <c:pt idx="2">
                  <c:v>490331.2072</c:v>
                </c:pt>
                <c:pt idx="3">
                  <c:v>490571.96870999999</c:v>
                </c:pt>
                <c:pt idx="4">
                  <c:v>489600.49209000001</c:v>
                </c:pt>
                <c:pt idx="5">
                  <c:v>2193508.4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[1]Приложение№1!$HE$2:$HJ$2</c:f>
              <c:strCache>
                <c:ptCount val="6"/>
                <c:pt idx="0">
                  <c:v>01.01.24г.</c:v>
                </c:pt>
                <c:pt idx="1">
                  <c:v>01.02.2024г.</c:v>
                </c:pt>
                <c:pt idx="2">
                  <c:v>01.03.2024г.</c:v>
                </c:pt>
                <c:pt idx="3">
                  <c:v>01.04.2024 г.</c:v>
                </c:pt>
                <c:pt idx="4">
                  <c:v>01.05.2024 г.</c:v>
                </c:pt>
                <c:pt idx="5">
                  <c:v>01.01.25г.
(прогноз)</c:v>
                </c:pt>
              </c:strCache>
            </c:strRef>
          </c:cat>
          <c:val>
            <c:numRef>
              <c:f>[1]Приложение№1!$HE$40:$HJ$40</c:f>
              <c:numCache>
                <c:formatCode>General</c:formatCode>
                <c:ptCount val="6"/>
                <c:pt idx="0">
                  <c:v>7500000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17760298.899999999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94278016"/>
        <c:axId val="94279552"/>
        <c:axId val="0"/>
      </c:bar3DChart>
      <c:catAx>
        <c:axId val="94278016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94279552"/>
        <c:crosses val="autoZero"/>
        <c:auto val="1"/>
        <c:lblAlgn val="ctr"/>
        <c:lblOffset val="100"/>
        <c:noMultiLvlLbl val="0"/>
      </c:catAx>
      <c:valAx>
        <c:axId val="94279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42780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915295685852851"/>
          <c:y val="1.522653936672101E-2"/>
          <c:w val="0.17102007818642923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</xdr:row>
      <xdr:rowOff>42863</xdr:rowOff>
    </xdr:from>
    <xdr:to>
      <xdr:col>8</xdr:col>
      <xdr:colOff>3457577</xdr:colOff>
      <xdr:row>9</xdr:row>
      <xdr:rowOff>852488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32">
          <cell r="E32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10">
          <cell r="C10">
            <v>139264869.21305001</v>
          </cell>
        </row>
      </sheetData>
      <sheetData sheetId="8"/>
      <sheetData sheetId="9">
        <row r="2">
          <cell r="HE2" t="str">
            <v>01.01.24г.</v>
          </cell>
          <cell r="HF2" t="str">
            <v>01.02.2024г.</v>
          </cell>
          <cell r="HG2" t="str">
            <v>01.03.2024г.</v>
          </cell>
          <cell r="HH2" t="str">
            <v>01.04.2024 г.</v>
          </cell>
          <cell r="HI2" t="str">
            <v>01.05.2024 г.</v>
          </cell>
          <cell r="HJ2" t="str">
            <v>01.01.25г.
(прогноз)</v>
          </cell>
        </row>
        <row r="3">
          <cell r="A3" t="str">
            <v>Федеральные бюджетные кредиты</v>
          </cell>
          <cell r="HE3">
            <v>113223150.10296001</v>
          </cell>
          <cell r="HF3">
            <v>113101358.39714999</v>
          </cell>
          <cell r="HG3">
            <v>113101358.397</v>
          </cell>
          <cell r="HH3">
            <v>104987610.47400001</v>
          </cell>
          <cell r="HI3">
            <v>104775268.72096001</v>
          </cell>
          <cell r="HJ3">
            <v>112600448.09999999</v>
          </cell>
        </row>
        <row r="24">
          <cell r="A24" t="str">
            <v xml:space="preserve">Государственные ценные бумаги </v>
          </cell>
          <cell r="HE24">
            <v>34000000</v>
          </cell>
          <cell r="HF24">
            <v>34000000</v>
          </cell>
          <cell r="HG24">
            <v>34000000</v>
          </cell>
          <cell r="HH24">
            <v>34000000</v>
          </cell>
          <cell r="HI24">
            <v>34000000</v>
          </cell>
          <cell r="HJ24">
            <v>34000000</v>
          </cell>
        </row>
        <row r="40">
          <cell r="A40" t="str">
            <v>Кредиты коммерческих банков</v>
          </cell>
          <cell r="HE40">
            <v>7500000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17760298.899999999</v>
          </cell>
        </row>
        <row r="41">
          <cell r="A41" t="str">
            <v>Государственные гарантии</v>
          </cell>
          <cell r="HE41">
            <v>492844.91444999998</v>
          </cell>
          <cell r="HF41">
            <v>490073.84145000001</v>
          </cell>
          <cell r="HG41">
            <v>490331.2072</v>
          </cell>
          <cell r="HH41">
            <v>490571.96870999999</v>
          </cell>
          <cell r="HI41">
            <v>489600.49209000001</v>
          </cell>
          <cell r="HJ41">
            <v>2193508.4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58"/>
  <sheetViews>
    <sheetView showGridLines="0" tabSelected="1" view="pageBreakPreview" zoomScale="50" zoomScaleNormal="75" zoomScaleSheetLayoutView="50" workbookViewId="0">
      <selection activeCell="A12" sqref="A12:J12"/>
    </sheetView>
  </sheetViews>
  <sheetFormatPr defaultRowHeight="12.75" x14ac:dyDescent="0.2"/>
  <cols>
    <col min="1" max="1" width="66.5703125" customWidth="1"/>
    <col min="2" max="2" width="31" customWidth="1"/>
    <col min="3" max="3" width="30.5703125" customWidth="1"/>
    <col min="4" max="4" width="28.7109375" customWidth="1"/>
    <col min="5" max="5" width="38.7109375" customWidth="1"/>
    <col min="6" max="6" width="0.2851562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1"/>
      <c r="L1" s="1"/>
    </row>
    <row r="2" spans="1:12" ht="69" customHeight="1" thickBot="1" x14ac:dyDescent="0.35">
      <c r="A2" s="69" t="s">
        <v>1</v>
      </c>
      <c r="B2" s="69"/>
      <c r="C2" s="69"/>
      <c r="D2" s="69"/>
      <c r="E2" s="69"/>
      <c r="F2" s="2"/>
      <c r="G2" s="2"/>
      <c r="H2" s="2"/>
      <c r="I2" s="2"/>
      <c r="J2" s="2"/>
      <c r="K2" s="1"/>
      <c r="L2" s="1"/>
    </row>
    <row r="3" spans="1:12" ht="70.5" customHeight="1" thickBot="1" x14ac:dyDescent="0.3">
      <c r="A3" s="70" t="s">
        <v>2</v>
      </c>
      <c r="B3" s="73" t="s">
        <v>3</v>
      </c>
      <c r="C3" s="73"/>
      <c r="D3" s="74"/>
      <c r="E3" s="75" t="s">
        <v>4</v>
      </c>
      <c r="F3" s="3"/>
    </row>
    <row r="4" spans="1:12" ht="12.75" customHeight="1" x14ac:dyDescent="0.2">
      <c r="A4" s="71"/>
      <c r="B4" s="78" t="s">
        <v>5</v>
      </c>
      <c r="C4" s="80" t="s">
        <v>6</v>
      </c>
      <c r="D4" s="82" t="s">
        <v>7</v>
      </c>
      <c r="E4" s="76"/>
      <c r="F4" s="84"/>
      <c r="G4" s="4"/>
    </row>
    <row r="5" spans="1:12" ht="91.5" customHeight="1" thickBot="1" x14ac:dyDescent="0.25">
      <c r="A5" s="72"/>
      <c r="B5" s="79"/>
      <c r="C5" s="81"/>
      <c r="D5" s="83"/>
      <c r="E5" s="77"/>
      <c r="F5" s="85"/>
      <c r="G5" s="4"/>
    </row>
    <row r="6" spans="1:12" s="9" customFormat="1" ht="90" customHeight="1" x14ac:dyDescent="0.35">
      <c r="A6" s="61" t="s">
        <v>8</v>
      </c>
      <c r="B6" s="57">
        <v>113223150.10296001</v>
      </c>
      <c r="C6" s="5">
        <v>104775268.72096001</v>
      </c>
      <c r="D6" s="55">
        <f>C6-B6</f>
        <v>-8447881.3819999993</v>
      </c>
      <c r="E6" s="49">
        <v>112600448.09999999</v>
      </c>
      <c r="F6" s="7"/>
      <c r="G6" s="8"/>
    </row>
    <row r="7" spans="1:12" ht="90" customHeight="1" x14ac:dyDescent="0.35">
      <c r="A7" s="10" t="s">
        <v>9</v>
      </c>
      <c r="B7" s="58">
        <v>34000000</v>
      </c>
      <c r="C7" s="11">
        <v>34000000</v>
      </c>
      <c r="D7" s="54">
        <f>C7-B7</f>
        <v>0</v>
      </c>
      <c r="E7" s="50">
        <f>[1]Приложение№1!HJ24</f>
        <v>34000000</v>
      </c>
      <c r="F7" s="13"/>
      <c r="G7" s="14"/>
      <c r="K7" s="9"/>
    </row>
    <row r="8" spans="1:12" ht="90" customHeight="1" x14ac:dyDescent="0.35">
      <c r="A8" s="51" t="s">
        <v>10</v>
      </c>
      <c r="B8" s="59">
        <v>7500000</v>
      </c>
      <c r="C8" s="52">
        <f>'[1]Ставки и дюрация'!E32</f>
        <v>0</v>
      </c>
      <c r="D8" s="6">
        <f>C8-B8</f>
        <v>-7500000</v>
      </c>
      <c r="E8" s="12">
        <v>17760298.899999999</v>
      </c>
      <c r="F8" s="13"/>
      <c r="G8" s="14"/>
      <c r="K8" s="9"/>
    </row>
    <row r="9" spans="1:12" ht="96" customHeight="1" thickBot="1" x14ac:dyDescent="0.4">
      <c r="A9" s="53" t="s">
        <v>11</v>
      </c>
      <c r="B9" s="60">
        <v>492844.91444999998</v>
      </c>
      <c r="C9" s="15">
        <v>489600.49209000001</v>
      </c>
      <c r="D9" s="16">
        <f>C9-B9</f>
        <v>-3244.4223599999677</v>
      </c>
      <c r="E9" s="17">
        <v>2193508.4</v>
      </c>
      <c r="F9" s="18"/>
      <c r="G9" s="14"/>
      <c r="H9" s="86"/>
      <c r="I9" s="86"/>
      <c r="J9" s="19"/>
      <c r="K9" s="9"/>
      <c r="L9" s="20"/>
    </row>
    <row r="10" spans="1:12" s="26" customFormat="1" ht="90" customHeight="1" thickBot="1" x14ac:dyDescent="0.25">
      <c r="A10" s="56" t="s">
        <v>12</v>
      </c>
      <c r="B10" s="23">
        <f>SUM(B6:B9)</f>
        <v>155215995.01740998</v>
      </c>
      <c r="C10" s="21">
        <f>SUM(C6:C9)</f>
        <v>139264869.21305001</v>
      </c>
      <c r="D10" s="22">
        <f>C10-B10</f>
        <v>-15951125.804359972</v>
      </c>
      <c r="E10" s="21">
        <f>SUM(E6:E9)</f>
        <v>166554255.40000001</v>
      </c>
      <c r="F10" s="24"/>
      <c r="G10" s="14"/>
      <c r="H10" s="87"/>
      <c r="I10" s="87"/>
      <c r="J10" s="25"/>
      <c r="K10" s="25"/>
      <c r="L10" s="25"/>
    </row>
    <row r="11" spans="1:12" s="26" customFormat="1" ht="3" hidden="1" customHeight="1" x14ac:dyDescent="0.2">
      <c r="A11" s="27"/>
      <c r="B11" s="28"/>
      <c r="C11" s="28"/>
      <c r="D11" s="29">
        <f>B11-C11</f>
        <v>0</v>
      </c>
      <c r="E11" s="28"/>
      <c r="F11" s="30"/>
      <c r="G11" s="14"/>
      <c r="H11" s="31"/>
      <c r="I11" s="31"/>
      <c r="J11" s="25"/>
      <c r="K11" s="25"/>
      <c r="L11" s="25"/>
    </row>
    <row r="12" spans="1:12" s="26" customFormat="1" ht="187.5" customHeight="1" x14ac:dyDescent="0.2">
      <c r="A12" s="88" t="s">
        <v>13</v>
      </c>
      <c r="B12" s="88"/>
      <c r="C12" s="88"/>
      <c r="D12" s="88"/>
      <c r="E12" s="88"/>
      <c r="F12" s="88"/>
      <c r="G12" s="88"/>
      <c r="H12" s="88"/>
      <c r="I12" s="88"/>
      <c r="J12" s="88"/>
      <c r="K12" s="25"/>
      <c r="L12" s="25"/>
    </row>
    <row r="13" spans="1:12" s="26" customFormat="1" ht="15.75" hidden="1" customHeight="1" x14ac:dyDescent="0.2">
      <c r="A13" s="27"/>
      <c r="B13" s="27"/>
      <c r="C13" s="27"/>
      <c r="D13" s="27"/>
      <c r="E13" s="27"/>
      <c r="F13" s="27"/>
      <c r="G13" s="14"/>
      <c r="H13" s="31"/>
      <c r="I13" s="31"/>
      <c r="J13" s="25"/>
      <c r="K13" s="25"/>
      <c r="L13" s="25"/>
    </row>
    <row r="14" spans="1:12" s="32" customFormat="1" ht="0.75" hidden="1" customHeight="1" x14ac:dyDescent="0.3">
      <c r="A14" s="89"/>
      <c r="B14" s="90"/>
      <c r="C14" s="90"/>
      <c r="D14" s="90"/>
      <c r="E14" s="90"/>
      <c r="F14" s="90"/>
      <c r="G14" s="90"/>
      <c r="H14" s="90"/>
    </row>
    <row r="15" spans="1:12" s="32" customFormat="1" ht="37.5" customHeight="1" x14ac:dyDescent="0.2">
      <c r="A15" s="91" t="s">
        <v>14</v>
      </c>
      <c r="B15" s="91"/>
      <c r="C15" s="91"/>
      <c r="D15" s="91"/>
      <c r="E15" s="91"/>
      <c r="F15" s="91"/>
      <c r="G15" s="91"/>
      <c r="H15" s="91"/>
      <c r="I15" s="91"/>
    </row>
    <row r="16" spans="1:12" s="34" customFormat="1" ht="48.75" customHeight="1" x14ac:dyDescent="0.2">
      <c r="A16" s="66"/>
      <c r="B16" s="66"/>
      <c r="C16" s="66"/>
      <c r="D16" s="66"/>
      <c r="E16" s="66"/>
      <c r="F16" s="66"/>
      <c r="G16" s="33"/>
      <c r="H16" s="33"/>
    </row>
    <row r="17" spans="1:10" s="34" customFormat="1" ht="49.5" customHeight="1" x14ac:dyDescent="0.25">
      <c r="A17" s="65"/>
      <c r="B17" s="65"/>
      <c r="C17" s="65"/>
      <c r="D17" s="65"/>
      <c r="E17" s="65"/>
      <c r="F17" s="65"/>
      <c r="G17" s="35"/>
      <c r="H17" s="35"/>
    </row>
    <row r="18" spans="1:10" s="34" customFormat="1" ht="49.5" customHeight="1" x14ac:dyDescent="0.25">
      <c r="A18" s="65"/>
      <c r="B18" s="65"/>
      <c r="C18" s="65"/>
      <c r="D18" s="65"/>
      <c r="E18" s="65"/>
      <c r="F18" s="65"/>
      <c r="G18" s="35"/>
      <c r="H18" s="35"/>
    </row>
    <row r="19" spans="1:10" s="34" customFormat="1" ht="49.5" customHeight="1" x14ac:dyDescent="0.25">
      <c r="A19" s="65"/>
      <c r="B19" s="65"/>
      <c r="C19" s="65"/>
      <c r="D19" s="65"/>
      <c r="E19" s="65"/>
      <c r="F19" s="65"/>
      <c r="G19" s="36"/>
      <c r="H19" s="36"/>
    </row>
    <row r="20" spans="1:10" s="34" customFormat="1" ht="49.5" hidden="1" customHeight="1" x14ac:dyDescent="0.25">
      <c r="A20" s="65"/>
      <c r="B20" s="65"/>
      <c r="C20" s="65"/>
      <c r="D20" s="65"/>
      <c r="E20" s="65"/>
      <c r="F20" s="37"/>
      <c r="G20" s="35"/>
      <c r="H20" s="35"/>
    </row>
    <row r="21" spans="1:10" s="34" customFormat="1" ht="49.5" customHeight="1" x14ac:dyDescent="0.25">
      <c r="A21" s="65"/>
      <c r="B21" s="65"/>
      <c r="C21" s="65"/>
      <c r="D21" s="65"/>
      <c r="E21" s="65"/>
      <c r="F21" s="65"/>
      <c r="G21" s="36"/>
      <c r="H21" s="36"/>
      <c r="I21" s="38"/>
      <c r="J21" s="38"/>
    </row>
    <row r="22" spans="1:10" hidden="1" x14ac:dyDescent="0.2">
      <c r="A22" s="4"/>
      <c r="B22" s="4"/>
      <c r="C22" s="4"/>
      <c r="D22" s="4"/>
      <c r="E22" s="4"/>
      <c r="F22" s="19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0"/>
  <sheetViews>
    <sheetView view="pageBreakPreview" zoomScale="70" zoomScaleNormal="70" zoomScaleSheetLayoutView="70" workbookViewId="0">
      <selection activeCell="A4" sqref="A4:H8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94" t="s">
        <v>15</v>
      </c>
      <c r="B2" s="95"/>
      <c r="C2" s="95"/>
      <c r="D2" s="95"/>
      <c r="E2" s="95"/>
      <c r="F2" s="95"/>
      <c r="G2" s="95"/>
      <c r="H2" s="95"/>
    </row>
    <row r="3" spans="1:8" ht="24.75" customHeight="1" thickBot="1" x14ac:dyDescent="0.25">
      <c r="A3" s="27"/>
      <c r="B3" s="28"/>
      <c r="C3" s="28"/>
      <c r="D3" s="28"/>
      <c r="E3" s="28"/>
      <c r="F3" s="42"/>
      <c r="G3" s="26"/>
      <c r="H3" s="43"/>
    </row>
    <row r="4" spans="1:8" ht="59.25" customHeight="1" thickBot="1" x14ac:dyDescent="0.25">
      <c r="A4" s="96" t="s">
        <v>16</v>
      </c>
      <c r="B4" s="97"/>
      <c r="C4" s="97"/>
      <c r="D4" s="97"/>
      <c r="E4" s="97"/>
      <c r="F4" s="98"/>
      <c r="G4" s="64" t="s">
        <v>17</v>
      </c>
      <c r="H4" s="64" t="s">
        <v>18</v>
      </c>
    </row>
    <row r="5" spans="1:8" ht="80.25" customHeight="1" x14ac:dyDescent="0.2">
      <c r="A5" s="99" t="s">
        <v>19</v>
      </c>
      <c r="B5" s="100"/>
      <c r="C5" s="100"/>
      <c r="D5" s="100"/>
      <c r="E5" s="100"/>
      <c r="F5" s="100"/>
      <c r="G5" s="62">
        <f>257197689.8*75%</f>
        <v>192898267.35000002</v>
      </c>
      <c r="H5" s="63">
        <f>'[1]Интернет л.1'!$C$10</f>
        <v>139264869.21305001</v>
      </c>
    </row>
    <row r="6" spans="1:8" ht="80.25" customHeight="1" x14ac:dyDescent="0.2">
      <c r="A6" s="101" t="s">
        <v>20</v>
      </c>
      <c r="B6" s="102"/>
      <c r="C6" s="102"/>
      <c r="D6" s="102"/>
      <c r="E6" s="102"/>
      <c r="F6" s="103"/>
      <c r="G6" s="44">
        <v>3934058.6</v>
      </c>
      <c r="H6" s="45">
        <v>716633.81</v>
      </c>
    </row>
    <row r="7" spans="1:8" ht="80.25" customHeight="1" x14ac:dyDescent="0.2">
      <c r="A7" s="101" t="s">
        <v>21</v>
      </c>
      <c r="B7" s="102"/>
      <c r="C7" s="102"/>
      <c r="D7" s="102"/>
      <c r="E7" s="102"/>
      <c r="F7" s="103"/>
      <c r="G7" s="44">
        <v>45</v>
      </c>
      <c r="H7" s="46" t="s">
        <v>22</v>
      </c>
    </row>
    <row r="8" spans="1:8" ht="80.25" customHeight="1" thickBot="1" x14ac:dyDescent="0.25">
      <c r="A8" s="104" t="s">
        <v>23</v>
      </c>
      <c r="B8" s="105"/>
      <c r="C8" s="105"/>
      <c r="D8" s="105"/>
      <c r="E8" s="105"/>
      <c r="F8" s="105"/>
      <c r="G8" s="47">
        <v>44</v>
      </c>
      <c r="H8" s="48" t="s">
        <v>22</v>
      </c>
    </row>
    <row r="9" spans="1:8" ht="14.25" customHeight="1" x14ac:dyDescent="0.2">
      <c r="A9" s="92" t="s">
        <v>24</v>
      </c>
      <c r="B9" s="92"/>
      <c r="C9" s="92"/>
      <c r="D9" s="92"/>
      <c r="E9" s="92"/>
      <c r="F9" s="92"/>
      <c r="G9" s="92"/>
      <c r="H9" s="92"/>
    </row>
    <row r="10" spans="1:8" ht="27.75" customHeight="1" x14ac:dyDescent="0.2">
      <c r="A10" s="93"/>
      <c r="B10" s="93"/>
      <c r="C10" s="93"/>
      <c r="D10" s="93"/>
      <c r="E10" s="93"/>
      <c r="F10" s="93"/>
      <c r="G10" s="93"/>
      <c r="H10" s="93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2024-05-03T10:44:08Z</cp:lastPrinted>
  <dcterms:created xsi:type="dcterms:W3CDTF">2024-05-03T09:17:10Z</dcterms:created>
  <dcterms:modified xsi:type="dcterms:W3CDTF">2024-05-03T13:50:30Z</dcterms:modified>
</cp:coreProperties>
</file>