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495"/>
  </bookViews>
  <sheets>
    <sheet name="Интернет лист 1" sheetId="2" r:id="rId1"/>
    <sheet name="Интернет лист 2" sheetId="4" r:id="rId2"/>
  </sheets>
  <externalReferences>
    <externalReference r:id="rId3"/>
    <externalReference r:id="rId4"/>
  </externalReferences>
  <definedNames>
    <definedName name="Z_EA697C8D_7874_4C19_AF3E_6CA92D776CEC_.wvu.Cols" localSheetId="0" hidden="1">'Интернет лист 1'!$B:$B</definedName>
    <definedName name="Z_EA697C8D_7874_4C19_AF3E_6CA92D776CEC_.wvu.Rows" localSheetId="0" hidden="1">'Интернет лист 1'!#REF!</definedName>
    <definedName name="_xlnm.Print_Area" localSheetId="0">'Интернет лист 1'!$A$1:$J$55</definedName>
  </definedNames>
  <calcPr calcId="145621"/>
</workbook>
</file>

<file path=xl/calcChain.xml><?xml version="1.0" encoding="utf-8"?>
<calcChain xmlns="http://schemas.openxmlformats.org/spreadsheetml/2006/main">
  <c r="G3" i="4" l="1"/>
  <c r="H3" i="4"/>
  <c r="H5" i="4" s="1"/>
  <c r="G4" i="4"/>
  <c r="G5" i="4"/>
  <c r="H6" i="4"/>
  <c r="D11" i="2" l="1"/>
  <c r="E10" i="2"/>
  <c r="C9" i="2"/>
  <c r="B9" i="2"/>
  <c r="C8" i="2"/>
  <c r="B8" i="2"/>
  <c r="C7" i="2"/>
  <c r="B7" i="2"/>
  <c r="C6" i="2"/>
  <c r="B6" i="2"/>
  <c r="B10" i="2" s="1"/>
  <c r="D6" i="2" l="1"/>
  <c r="D7" i="2"/>
  <c r="D8" i="2"/>
  <c r="D9" i="2"/>
  <c r="C10" i="2"/>
  <c r="D10" i="2" s="1"/>
</calcChain>
</file>

<file path=xl/sharedStrings.xml><?xml version="1.0" encoding="utf-8"?>
<sst xmlns="http://schemas.openxmlformats.org/spreadsheetml/2006/main" count="24" uniqueCount="24">
  <si>
    <t>Вид заимствования</t>
  </si>
  <si>
    <t xml:space="preserve">Динамика и структура государственного долга </t>
  </si>
  <si>
    <t>ИНФОРМАЦИЯ ПО ГОСУДАРСТВЕННОМУ ДОЛГУ НИЖЕГОРОДСКОЙ ОБЛАСТИ НА 01.09.2018 г.</t>
  </si>
  <si>
    <t>тыс. рублей</t>
  </si>
  <si>
    <t>Динамика по государственному долгу
 за период с 01.01.18г. по 01.09.18г.</t>
  </si>
  <si>
    <t>Прогноз
по Госдолгу
на 31.12.2018</t>
  </si>
  <si>
    <t>Госдолг
на 01.01.2018</t>
  </si>
  <si>
    <t>Госдолг
на 01.09.2018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</si>
  <si>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</si>
  <si>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</si>
  <si>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</si>
  <si>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</si>
  <si>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</si>
  <si>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</si>
  <si>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>Ограничения и лимиты, установленные норамативными актами, по состоянию на 01.09.2018 г. не превышены.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</si>
  <si>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года) (%)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</si>
  <si>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года) (%)</t>
  </si>
  <si>
    <t>Предельный объем расходов на обслуживание государственного долга Нижегородской области на 2018 год
(закон Нижегородской области от 22.12.2017 N 173-З "Об областном бюджете на 2018 год и на плановый период 2019 и 2020 годов" (ред. от 26.07.2018), тыс. рублей</t>
  </si>
  <si>
    <t>Предельный объем государственного долга Нижегородской области на 2018 год  (закон Нижегородской области от 22.12.2017 N 173-З "Об областном бюджете на 2018 год и на плановый период 2019 и 2020 годов" (ред. от 26.07.2018)), тыс. рублей</t>
  </si>
  <si>
    <t xml:space="preserve">
Исполнение
</t>
  </si>
  <si>
    <t xml:space="preserve">Лимиты/
ограничения </t>
  </si>
  <si>
    <t>Требование нормативного акта</t>
  </si>
  <si>
    <t>Информация по исполнению лимитов/органичений по государственному долгу на 01.09.2018 г.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</si>
  <si>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Уменьшение  объёма государственного долга на 01.09.2018 г. по сравнению с 01.01. 2018 г. произошло за счёт: 
- погашения основного долга (амортизационной части) по ценным бумагам и части кредитов коммерческих банков за счёт временно свободных средств, находящихся на едином счёте областного бюджета (с последующим их восстановлением по состоянию на 31.12.2018 г.);
- уменьшения объёма обязательств по предоставленной государственной гарантии  в связи с исполнением заемщиком (принципалом) своих обязательств по кредитному договору, в исполнение  обязательств по которому была предоставлена государственная гарантия.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</si>
</sst>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sz val="20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4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3" fillId="0" borderId="0" xfId="0" applyFont="1" applyBorder="1" applyAlignment="1">
      <alignment vertical="center"/>
    </xf>
    <xf numFmtId="4" fontId="3" fillId="0" borderId="0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wrapText="1"/>
    </xf>
    <xf numFmtId="4" fontId="4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8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4" fontId="11" fillId="0" borderId="12" xfId="0" applyNumberFormat="1" applyFont="1" applyBorder="1" applyAlignment="1">
      <alignment horizontal="right" wrapText="1"/>
    </xf>
    <xf numFmtId="4" fontId="11" fillId="0" borderId="1" xfId="0" applyNumberFormat="1" applyFont="1" applyBorder="1" applyAlignment="1">
      <alignment horizontal="right" wrapText="1"/>
    </xf>
    <xf numFmtId="4" fontId="11" fillId="0" borderId="13" xfId="0" applyNumberFormat="1" applyFont="1" applyBorder="1" applyAlignment="1">
      <alignment horizontal="right" wrapText="1"/>
    </xf>
    <xf numFmtId="4" fontId="3" fillId="0" borderId="14" xfId="0" applyNumberFormat="1" applyFont="1" applyBorder="1" applyAlignment="1">
      <alignment horizontal="right" wrapText="1"/>
    </xf>
    <xf numFmtId="0" fontId="10" fillId="0" borderId="15" xfId="0" applyFont="1" applyBorder="1" applyAlignment="1">
      <alignment vertical="center" wrapText="1"/>
    </xf>
    <xf numFmtId="4" fontId="11" fillId="0" borderId="16" xfId="1" applyNumberFormat="1" applyFont="1" applyBorder="1" applyAlignment="1">
      <alignment horizontal="right"/>
    </xf>
    <xf numFmtId="4" fontId="11" fillId="0" borderId="17" xfId="1" applyNumberFormat="1" applyFont="1" applyBorder="1" applyAlignment="1">
      <alignment horizontal="right"/>
    </xf>
    <xf numFmtId="4" fontId="3" fillId="0" borderId="18" xfId="1" applyNumberFormat="1" applyFont="1" applyBorder="1" applyAlignment="1">
      <alignment horizontal="right" vertical="center" wrapText="1"/>
    </xf>
    <xf numFmtId="0" fontId="10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 wrapText="1"/>
    </xf>
    <xf numFmtId="4" fontId="11" fillId="0" borderId="20" xfId="1" applyNumberFormat="1" applyFont="1" applyBorder="1" applyAlignment="1">
      <alignment horizontal="right"/>
    </xf>
    <xf numFmtId="4" fontId="11" fillId="0" borderId="21" xfId="0" applyNumberFormat="1" applyFont="1" applyBorder="1" applyAlignment="1">
      <alignment horizontal="right" wrapText="1"/>
    </xf>
    <xf numFmtId="4" fontId="11" fillId="0" borderId="22" xfId="1" applyNumberFormat="1" applyFont="1" applyBorder="1" applyAlignment="1">
      <alignment horizontal="right"/>
    </xf>
    <xf numFmtId="4" fontId="3" fillId="0" borderId="23" xfId="1" applyNumberFormat="1" applyFont="1" applyBorder="1" applyAlignment="1">
      <alignment horizontal="right" vertical="center" wrapText="1"/>
    </xf>
    <xf numFmtId="0" fontId="10" fillId="6" borderId="4" xfId="0" applyFont="1" applyFill="1" applyBorder="1" applyAlignment="1">
      <alignment horizontal="left" vertical="center"/>
    </xf>
    <xf numFmtId="4" fontId="10" fillId="6" borderId="3" xfId="1" applyNumberFormat="1" applyFont="1" applyFill="1" applyBorder="1" applyAlignment="1">
      <alignment horizontal="right" vertical="center"/>
    </xf>
    <xf numFmtId="4" fontId="10" fillId="6" borderId="3" xfId="0" applyNumberFormat="1" applyFont="1" applyFill="1" applyBorder="1" applyAlignment="1">
      <alignment horizontal="right" vertical="center" wrapText="1"/>
    </xf>
    <xf numFmtId="4" fontId="10" fillId="6" borderId="5" xfId="1" applyNumberFormat="1" applyFont="1" applyFill="1" applyBorder="1" applyAlignment="1">
      <alignment horizontal="right" vertical="center"/>
    </xf>
    <xf numFmtId="4" fontId="6" fillId="3" borderId="5" xfId="1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wrapText="1"/>
    </xf>
    <xf numFmtId="4" fontId="6" fillId="4" borderId="0" xfId="1" applyNumberFormat="1" applyFont="1" applyFill="1" applyBorder="1" applyAlignment="1">
      <alignment horizontal="right" vertical="center" wrapText="1"/>
    </xf>
    <xf numFmtId="0" fontId="5" fillId="4" borderId="0" xfId="0" applyFont="1" applyFill="1" applyBorder="1"/>
    <xf numFmtId="0" fontId="14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4" fontId="15" fillId="4" borderId="0" xfId="0" applyNumberFormat="1" applyFont="1" applyFill="1" applyBorder="1"/>
    <xf numFmtId="164" fontId="15" fillId="4" borderId="0" xfId="0" applyNumberFormat="1" applyFont="1" applyFill="1" applyBorder="1"/>
    <xf numFmtId="0" fontId="14" fillId="4" borderId="0" xfId="0" applyFont="1" applyFill="1" applyBorder="1" applyAlignment="1">
      <alignment horizontal="left" vertical="center" wrapText="1"/>
    </xf>
    <xf numFmtId="4" fontId="0" fillId="4" borderId="0" xfId="0" applyNumberFormat="1" applyFill="1" applyBorder="1"/>
    <xf numFmtId="164" fontId="5" fillId="0" borderId="24" xfId="0" applyNumberFormat="1" applyFont="1" applyBorder="1"/>
    <xf numFmtId="164" fontId="5" fillId="0" borderId="25" xfId="0" applyNumberFormat="1" applyFont="1" applyFill="1" applyBorder="1"/>
    <xf numFmtId="164" fontId="5" fillId="0" borderId="17" xfId="0" applyNumberFormat="1" applyFont="1" applyBorder="1"/>
    <xf numFmtId="164" fontId="5" fillId="0" borderId="16" xfId="0" applyNumberFormat="1" applyFont="1" applyFill="1" applyBorder="1"/>
    <xf numFmtId="4" fontId="5" fillId="0" borderId="17" xfId="0" applyNumberFormat="1" applyFont="1" applyBorder="1"/>
    <xf numFmtId="4" fontId="5" fillId="0" borderId="16" xfId="0" applyNumberFormat="1" applyFont="1" applyFill="1" applyBorder="1"/>
    <xf numFmtId="0" fontId="14" fillId="2" borderId="32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10" fillId="2" borderId="32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justify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justify" vertical="center" wrapText="1"/>
    </xf>
    <xf numFmtId="0" fontId="3" fillId="0" borderId="30" xfId="0" applyFont="1" applyFill="1" applyBorder="1" applyAlignment="1">
      <alignment horizontal="justify" vertical="center" wrapText="1"/>
    </xf>
    <xf numFmtId="0" fontId="3" fillId="0" borderId="29" xfId="0" applyFont="1" applyFill="1" applyBorder="1" applyAlignment="1">
      <alignment horizontal="justify" vertical="center" wrapText="1"/>
    </xf>
    <xf numFmtId="0" fontId="3" fillId="0" borderId="28" xfId="0" applyFont="1" applyFill="1" applyBorder="1" applyAlignment="1">
      <alignment horizontal="justify" vertical="center" wrapText="1"/>
    </xf>
    <xf numFmtId="0" fontId="3" fillId="0" borderId="27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3" fillId="4" borderId="26" xfId="0" applyFont="1" applyFill="1" applyBorder="1" applyAlignment="1">
      <alignment horizontal="justify" vertical="center" wrapText="1"/>
    </xf>
    <xf numFmtId="0" fontId="3" fillId="4" borderId="25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 sz="1600" b="1" spc="10" baseline="0"/>
                      <a:t>Государственные гарантии
0,3%</a:t>
                    </a:r>
                    <a:endParaRPr lang="ru-RU" sz="1600" b="1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лист 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лист 1'!$C$6:$C$9</c:f>
              <c:numCache>
                <c:formatCode>#,##0.00</c:formatCode>
                <c:ptCount val="4"/>
                <c:pt idx="0">
                  <c:v>20959084.96305</c:v>
                </c:pt>
                <c:pt idx="1">
                  <c:v>36300000</c:v>
                </c:pt>
                <c:pt idx="2">
                  <c:v>7612182</c:v>
                </c:pt>
                <c:pt idx="3">
                  <c:v>232477.01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9121198938530461E-2"/>
          <c:y val="1.0792775765666299E-2"/>
          <c:w val="0.8164472092922086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[1]Приложение№1!$EW$2:$FF$2</c:f>
              <c:strCache>
                <c:ptCount val="10"/>
                <c:pt idx="0">
                  <c:v>01.01.18г.</c:v>
                </c:pt>
                <c:pt idx="1">
                  <c:v>01.02.18г.</c:v>
                </c:pt>
                <c:pt idx="2">
                  <c:v>01.03.18г.</c:v>
                </c:pt>
                <c:pt idx="3">
                  <c:v>01.04.18г.</c:v>
                </c:pt>
                <c:pt idx="4">
                  <c:v>01.05.18г.</c:v>
                </c:pt>
                <c:pt idx="5">
                  <c:v>01.06.18г.</c:v>
                </c:pt>
                <c:pt idx="6">
                  <c:v>01.07.18г.</c:v>
                </c:pt>
                <c:pt idx="7">
                  <c:v>01.08.18г.</c:v>
                </c:pt>
                <c:pt idx="8">
                  <c:v>01.09.18г.</c:v>
                </c:pt>
                <c:pt idx="9">
                  <c:v>01.01.2019 
(прогноз)</c:v>
                </c:pt>
              </c:strCache>
            </c:strRef>
          </c:cat>
          <c:val>
            <c:numRef>
              <c:f>[1]Приложение№1!$EW$3:$FF$3</c:f>
              <c:numCache>
                <c:formatCode>General</c:formatCode>
                <c:ptCount val="10"/>
                <c:pt idx="0">
                  <c:v>20959084.96305</c:v>
                </c:pt>
                <c:pt idx="1">
                  <c:v>20959084.96305</c:v>
                </c:pt>
                <c:pt idx="2">
                  <c:v>31846902.96305</c:v>
                </c:pt>
                <c:pt idx="3">
                  <c:v>31846902.96305</c:v>
                </c:pt>
                <c:pt idx="4">
                  <c:v>31846902.96305</c:v>
                </c:pt>
                <c:pt idx="5">
                  <c:v>31945227.96305</c:v>
                </c:pt>
                <c:pt idx="6">
                  <c:v>31945227.96305</c:v>
                </c:pt>
                <c:pt idx="7">
                  <c:v>31945227.96305</c:v>
                </c:pt>
                <c:pt idx="8">
                  <c:v>20959084.96305</c:v>
                </c:pt>
                <c:pt idx="9">
                  <c:v>19957026.199999999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[1]Приложение№1!$EW$2:$FF$2</c:f>
              <c:strCache>
                <c:ptCount val="10"/>
                <c:pt idx="0">
                  <c:v>01.01.18г.</c:v>
                </c:pt>
                <c:pt idx="1">
                  <c:v>01.02.18г.</c:v>
                </c:pt>
                <c:pt idx="2">
                  <c:v>01.03.18г.</c:v>
                </c:pt>
                <c:pt idx="3">
                  <c:v>01.04.18г.</c:v>
                </c:pt>
                <c:pt idx="4">
                  <c:v>01.05.18г.</c:v>
                </c:pt>
                <c:pt idx="5">
                  <c:v>01.06.18г.</c:v>
                </c:pt>
                <c:pt idx="6">
                  <c:v>01.07.18г.</c:v>
                </c:pt>
                <c:pt idx="7">
                  <c:v>01.08.18г.</c:v>
                </c:pt>
                <c:pt idx="8">
                  <c:v>01.09.18г.</c:v>
                </c:pt>
                <c:pt idx="9">
                  <c:v>01.01.2019 
(прогноз)</c:v>
                </c:pt>
              </c:strCache>
            </c:strRef>
          </c:cat>
          <c:val>
            <c:numRef>
              <c:f>[1]Приложение№1!$EW$24:$FF$24</c:f>
              <c:numCache>
                <c:formatCode>General</c:formatCode>
                <c:ptCount val="10"/>
                <c:pt idx="0">
                  <c:v>38300000</c:v>
                </c:pt>
                <c:pt idx="1">
                  <c:v>38300000</c:v>
                </c:pt>
                <c:pt idx="2">
                  <c:v>38300000</c:v>
                </c:pt>
                <c:pt idx="3">
                  <c:v>38300000</c:v>
                </c:pt>
                <c:pt idx="4">
                  <c:v>38300000</c:v>
                </c:pt>
                <c:pt idx="5">
                  <c:v>38300000</c:v>
                </c:pt>
                <c:pt idx="6">
                  <c:v>38300000</c:v>
                </c:pt>
                <c:pt idx="7">
                  <c:v>38300000</c:v>
                </c:pt>
                <c:pt idx="8">
                  <c:v>36300000</c:v>
                </c:pt>
                <c:pt idx="9">
                  <c:v>42700000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[1]Приложение№1!$A$39</c:f>
              <c:strCache>
                <c:ptCount val="1"/>
                <c:pt idx="0">
                  <c:v>Государственные гарантий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[1]Приложение№1!$EW$2:$FF$2</c:f>
              <c:strCache>
                <c:ptCount val="10"/>
                <c:pt idx="0">
                  <c:v>01.01.18г.</c:v>
                </c:pt>
                <c:pt idx="1">
                  <c:v>01.02.18г.</c:v>
                </c:pt>
                <c:pt idx="2">
                  <c:v>01.03.18г.</c:v>
                </c:pt>
                <c:pt idx="3">
                  <c:v>01.04.18г.</c:v>
                </c:pt>
                <c:pt idx="4">
                  <c:v>01.05.18г.</c:v>
                </c:pt>
                <c:pt idx="5">
                  <c:v>01.06.18г.</c:v>
                </c:pt>
                <c:pt idx="6">
                  <c:v>01.07.18г.</c:v>
                </c:pt>
                <c:pt idx="7">
                  <c:v>01.08.18г.</c:v>
                </c:pt>
                <c:pt idx="8">
                  <c:v>01.09.18г.</c:v>
                </c:pt>
                <c:pt idx="9">
                  <c:v>01.01.2019 
(прогноз)</c:v>
                </c:pt>
              </c:strCache>
            </c:strRef>
          </c:cat>
          <c:val>
            <c:numRef>
              <c:f>[1]Приложение№1!$EW$39:$FF$39</c:f>
              <c:numCache>
                <c:formatCode>General</c:formatCode>
                <c:ptCount val="10"/>
                <c:pt idx="0">
                  <c:v>267412.82</c:v>
                </c:pt>
                <c:pt idx="1">
                  <c:v>262100.52</c:v>
                </c:pt>
                <c:pt idx="2">
                  <c:v>262100.52</c:v>
                </c:pt>
                <c:pt idx="3">
                  <c:v>262100.52</c:v>
                </c:pt>
                <c:pt idx="4">
                  <c:v>253223.16</c:v>
                </c:pt>
                <c:pt idx="5">
                  <c:v>253223.16</c:v>
                </c:pt>
                <c:pt idx="6">
                  <c:v>253223.16</c:v>
                </c:pt>
                <c:pt idx="7">
                  <c:v>232477.01</c:v>
                </c:pt>
                <c:pt idx="8">
                  <c:v>232477.01</c:v>
                </c:pt>
                <c:pt idx="9">
                  <c:v>209872.8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[1]Приложение№1!$A$38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[1]Приложение№1!$EW$2:$FF$2</c:f>
              <c:strCache>
                <c:ptCount val="10"/>
                <c:pt idx="0">
                  <c:v>01.01.18г.</c:v>
                </c:pt>
                <c:pt idx="1">
                  <c:v>01.02.18г.</c:v>
                </c:pt>
                <c:pt idx="2">
                  <c:v>01.03.18г.</c:v>
                </c:pt>
                <c:pt idx="3">
                  <c:v>01.04.18г.</c:v>
                </c:pt>
                <c:pt idx="4">
                  <c:v>01.05.18г.</c:v>
                </c:pt>
                <c:pt idx="5">
                  <c:v>01.06.18г.</c:v>
                </c:pt>
                <c:pt idx="6">
                  <c:v>01.07.18г.</c:v>
                </c:pt>
                <c:pt idx="7">
                  <c:v>01.08.18г.</c:v>
                </c:pt>
                <c:pt idx="8">
                  <c:v>01.09.18г.</c:v>
                </c:pt>
                <c:pt idx="9">
                  <c:v>01.01.2019 
(прогноз)</c:v>
                </c:pt>
              </c:strCache>
            </c:strRef>
          </c:cat>
          <c:val>
            <c:numRef>
              <c:f>[1]Приложение№1!$EW$38:$FF$38</c:f>
              <c:numCache>
                <c:formatCode>General</c:formatCode>
                <c:ptCount val="10"/>
                <c:pt idx="0">
                  <c:v>16500000</c:v>
                </c:pt>
                <c:pt idx="1">
                  <c:v>16500000</c:v>
                </c:pt>
                <c:pt idx="2">
                  <c:v>5112182</c:v>
                </c:pt>
                <c:pt idx="3">
                  <c:v>3112182</c:v>
                </c:pt>
                <c:pt idx="4">
                  <c:v>0</c:v>
                </c:pt>
                <c:pt idx="5">
                  <c:v>3000000</c:v>
                </c:pt>
                <c:pt idx="6">
                  <c:v>0</c:v>
                </c:pt>
                <c:pt idx="7">
                  <c:v>0</c:v>
                </c:pt>
                <c:pt idx="8">
                  <c:v>7612182</c:v>
                </c:pt>
                <c:pt idx="9">
                  <c:v>12725037.199999999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41427328"/>
        <c:axId val="41428864"/>
        <c:axId val="0"/>
      </c:bar3DChart>
      <c:catAx>
        <c:axId val="41427328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1428864"/>
        <c:crosses val="autoZero"/>
        <c:auto val="1"/>
        <c:lblAlgn val="ctr"/>
        <c:lblOffset val="100"/>
        <c:noMultiLvlLbl val="0"/>
      </c:catAx>
      <c:valAx>
        <c:axId val="41428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14273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47626</xdr:rowOff>
    </xdr:from>
    <xdr:to>
      <xdr:col>8</xdr:col>
      <xdr:colOff>3667125</xdr:colOff>
      <xdr:row>11</xdr:row>
      <xdr:rowOff>285750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111125</xdr:colOff>
      <xdr:row>15</xdr:row>
      <xdr:rowOff>301625</xdr:rowOff>
    </xdr:from>
    <xdr:to>
      <xdr:col>8</xdr:col>
      <xdr:colOff>2905125</xdr:colOff>
      <xdr:row>51</xdr:row>
      <xdr:rowOff>111124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82;.206%20&#1054;&#1090;&#1076;&#1077;&#1083;%20&#1079;&#1072;&#1080;&#1084;&#1089;&#1090;&#1074;&#1086;&#1074;&#1072;&#1085;&#1080;&#1081;\&#1043;&#1088;&#1080;&#1096;&#1091;&#1085;&#1100;&#1082;&#1080;&#1085;&#1072;%20&#1045;&#1082;&#1072;&#1090;&#1077;&#1088;&#1080;&#1085;&#1072;%20&#1040;&#1083;&#1077;&#1082;&#1089;&#1072;&#1085;&#1076;&#1088;&#1086;&#1074;&#1085;&#1072;\&#1054;&#1087;&#1077;&#1088;&#1072;&#1090;&#1080;&#1074;&#1082;&#1072;\&#1043;&#1088;&#1072;&#1092;&#1080;&#1082;%20&#1087;&#1083;&#1072;&#1090;&#1077;&#1078;&#1077;&#1081;\2018\01.09.18&#1075;\&#1055;&#1083;&#1072;&#1090;&#1077;&#1078;&#1085;&#1099;&#1081;%20&#1082;&#1072;&#1083;&#1077;&#1085;&#1076;&#1072;&#1088;&#1100;%20(&#1075;&#1086;&#1076;&#1086;&#1074;&#1086;&#1081;%20&#1085;&#1086;&#1074;&#1099;&#1081;)_0109018%20-%202-&#1081;%20&#1074;&#1072;&#1088;&#1080;&#1072;&#1085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82;.206%20&#1054;&#1090;&#1076;&#1077;&#1083;%20&#1079;&#1072;&#1080;&#1084;&#1089;&#1090;&#1074;&#1086;&#1074;&#1072;&#1085;&#1080;&#1081;\&#1043;&#1088;&#1080;&#1096;&#1091;&#1085;&#1100;&#1082;&#1080;&#1085;&#1072;%20&#1045;&#1082;&#1072;&#1090;&#1077;&#1088;&#1080;&#1085;&#1072;%20&#1040;&#1083;&#1077;&#1082;&#1089;&#1072;&#1085;&#1076;&#1088;&#1086;&#1074;&#1085;&#1072;\&#1054;&#1087;&#1077;&#1088;&#1072;&#1090;&#1080;&#1074;&#1082;&#1072;\&#1043;&#1088;&#1072;&#1092;&#1080;&#1082;%20&#1087;&#1083;&#1072;&#1090;&#1077;&#1078;&#1077;&#1081;\2018\01.09.18&#1075;\&#1051;&#1080;&#1084;&#1080;&#1090;&#1099;%2001.09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"/>
      <sheetName val="Интернет л.1"/>
      <sheetName val="Интернет л.2"/>
      <sheetName val="Динамика"/>
      <sheetName val="Приложение№1"/>
    </sheetNames>
    <sheetDataSet>
      <sheetData sheetId="0"/>
      <sheetData sheetId="1"/>
      <sheetData sheetId="2"/>
      <sheetData sheetId="3"/>
      <sheetData sheetId="4"/>
      <sheetData sheetId="5">
        <row r="9">
          <cell r="B9">
            <v>20959084963.049999</v>
          </cell>
          <cell r="E9">
            <v>20959084963.049999</v>
          </cell>
        </row>
        <row r="18">
          <cell r="B18">
            <v>38300000000</v>
          </cell>
          <cell r="E18">
            <v>36300000000</v>
          </cell>
        </row>
        <row r="24">
          <cell r="B24">
            <v>16500000000</v>
          </cell>
          <cell r="E24">
            <v>7612182000</v>
          </cell>
        </row>
        <row r="25">
          <cell r="B25">
            <v>267412820</v>
          </cell>
          <cell r="E25">
            <v>232477010</v>
          </cell>
        </row>
      </sheetData>
      <sheetData sheetId="6">
        <row r="9">
          <cell r="C9">
            <v>65103743.973049998</v>
          </cell>
        </row>
      </sheetData>
      <sheetData sheetId="7"/>
      <sheetData sheetId="8"/>
      <sheetData sheetId="9"/>
      <sheetData sheetId="10">
        <row r="2">
          <cell r="EW2" t="str">
            <v>01.01.18г.</v>
          </cell>
          <cell r="EX2" t="str">
            <v>01.02.18г.</v>
          </cell>
          <cell r="EY2" t="str">
            <v>01.03.18г.</v>
          </cell>
          <cell r="EZ2" t="str">
            <v>01.04.18г.</v>
          </cell>
          <cell r="FA2" t="str">
            <v>01.05.18г.</v>
          </cell>
          <cell r="FB2" t="str">
            <v>01.06.18г.</v>
          </cell>
          <cell r="FC2" t="str">
            <v>01.07.18г.</v>
          </cell>
          <cell r="FD2" t="str">
            <v>01.08.18г.</v>
          </cell>
          <cell r="FE2" t="str">
            <v>01.09.18г.</v>
          </cell>
          <cell r="FF2" t="str">
            <v>01.01.2019 
(прогноз)</v>
          </cell>
        </row>
        <row r="3">
          <cell r="A3" t="str">
            <v>Федеральные бюджетные кредиты</v>
          </cell>
          <cell r="EW3">
            <v>20959084.96305</v>
          </cell>
          <cell r="EX3">
            <v>20959084.96305</v>
          </cell>
          <cell r="EY3">
            <v>31846902.96305</v>
          </cell>
          <cell r="EZ3">
            <v>31846902.96305</v>
          </cell>
          <cell r="FA3">
            <v>31846902.96305</v>
          </cell>
          <cell r="FB3">
            <v>31945227.96305</v>
          </cell>
          <cell r="FC3">
            <v>31945227.96305</v>
          </cell>
          <cell r="FD3">
            <v>31945227.96305</v>
          </cell>
          <cell r="FE3">
            <v>20959084.96305</v>
          </cell>
          <cell r="FF3">
            <v>19957026.199999999</v>
          </cell>
        </row>
        <row r="24">
          <cell r="A24" t="str">
            <v xml:space="preserve">Государственные ценные бумаги </v>
          </cell>
          <cell r="EW24">
            <v>38300000</v>
          </cell>
          <cell r="EX24">
            <v>38300000</v>
          </cell>
          <cell r="EY24">
            <v>38300000</v>
          </cell>
          <cell r="EZ24">
            <v>38300000</v>
          </cell>
          <cell r="FA24">
            <v>38300000</v>
          </cell>
          <cell r="FB24">
            <v>38300000</v>
          </cell>
          <cell r="FC24">
            <v>38300000</v>
          </cell>
          <cell r="FD24">
            <v>38300000</v>
          </cell>
          <cell r="FE24">
            <v>36300000</v>
          </cell>
          <cell r="FF24">
            <v>42700000</v>
          </cell>
        </row>
        <row r="38">
          <cell r="A38" t="str">
            <v>Кредиты коммерческих банков</v>
          </cell>
          <cell r="EW38">
            <v>16500000</v>
          </cell>
          <cell r="EX38">
            <v>16500000</v>
          </cell>
          <cell r="EY38">
            <v>5112182</v>
          </cell>
          <cell r="EZ38">
            <v>3112182</v>
          </cell>
          <cell r="FA38">
            <v>0</v>
          </cell>
          <cell r="FB38">
            <v>3000000</v>
          </cell>
          <cell r="FC38">
            <v>0</v>
          </cell>
          <cell r="FD38">
            <v>0</v>
          </cell>
          <cell r="FE38">
            <v>7612182</v>
          </cell>
          <cell r="FF38">
            <v>12725037.199999999</v>
          </cell>
        </row>
        <row r="39">
          <cell r="A39" t="str">
            <v>Государственные гарантий</v>
          </cell>
          <cell r="EW39">
            <v>267412.82</v>
          </cell>
          <cell r="EX39">
            <v>262100.52</v>
          </cell>
          <cell r="EY39">
            <v>262100.52</v>
          </cell>
          <cell r="EZ39">
            <v>262100.52</v>
          </cell>
          <cell r="FA39">
            <v>253223.16</v>
          </cell>
          <cell r="FB39">
            <v>253223.16</v>
          </cell>
          <cell r="FC39">
            <v>253223.16</v>
          </cell>
          <cell r="FD39">
            <v>232477.01</v>
          </cell>
          <cell r="FE39">
            <v>232477.01</v>
          </cell>
          <cell r="FF39">
            <v>209872.8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доходы_расходы_дефицит"/>
    </sheetNames>
    <sheetDataSet>
      <sheetData sheetId="0">
        <row r="13">
          <cell r="D13">
            <v>94596281.599999994</v>
          </cell>
        </row>
        <row r="16">
          <cell r="D16">
            <v>5066525.2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zoomScale="40" zoomScaleNormal="40" zoomScaleSheetLayoutView="40" workbookViewId="0">
      <selection activeCell="A12" sqref="A12:J12"/>
    </sheetView>
  </sheetViews>
  <sheetFormatPr defaultRowHeight="12.75" x14ac:dyDescent="0.2"/>
  <cols>
    <col min="1" max="1" width="69.28515625" customWidth="1"/>
    <col min="2" max="2" width="31.42578125" customWidth="1"/>
    <col min="3" max="3" width="30.7109375" customWidth="1"/>
    <col min="4" max="4" width="32.5703125" customWidth="1"/>
    <col min="5" max="5" width="35.140625" customWidth="1"/>
    <col min="6" max="6" width="15" hidden="1" customWidth="1"/>
    <col min="7" max="7" width="61.5703125" customWidth="1"/>
    <col min="8" max="8" width="43.140625" customWidth="1"/>
    <col min="9" max="9" width="55.285156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5" t="s">
        <v>2</v>
      </c>
      <c r="B1" s="56"/>
      <c r="C1" s="56"/>
      <c r="D1" s="56"/>
      <c r="E1" s="56"/>
      <c r="F1" s="56"/>
      <c r="G1" s="56"/>
      <c r="H1" s="56"/>
      <c r="I1" s="56"/>
      <c r="J1" s="56"/>
      <c r="K1" s="1"/>
      <c r="L1" s="1"/>
    </row>
    <row r="2" spans="1:12" ht="69" customHeight="1" thickBot="1" x14ac:dyDescent="0.35">
      <c r="A2" s="57" t="s">
        <v>3</v>
      </c>
      <c r="B2" s="57"/>
      <c r="C2" s="57"/>
      <c r="D2" s="57"/>
      <c r="E2" s="57"/>
      <c r="F2" s="17"/>
      <c r="G2" s="17"/>
      <c r="H2" s="17"/>
      <c r="I2" s="17"/>
      <c r="J2" s="17"/>
      <c r="K2" s="1"/>
      <c r="L2" s="1"/>
    </row>
    <row r="3" spans="1:12" ht="70.5" customHeight="1" thickBot="1" x14ac:dyDescent="0.3">
      <c r="A3" s="58" t="s">
        <v>0</v>
      </c>
      <c r="B3" s="61" t="s">
        <v>4</v>
      </c>
      <c r="C3" s="62"/>
      <c r="D3" s="63"/>
      <c r="E3" s="64" t="s">
        <v>5</v>
      </c>
      <c r="F3" s="2"/>
    </row>
    <row r="4" spans="1:12" ht="12.75" customHeight="1" x14ac:dyDescent="0.2">
      <c r="A4" s="59"/>
      <c r="B4" s="67" t="s">
        <v>6</v>
      </c>
      <c r="C4" s="69" t="s">
        <v>7</v>
      </c>
      <c r="D4" s="71" t="s">
        <v>8</v>
      </c>
      <c r="E4" s="65"/>
      <c r="F4" s="73"/>
      <c r="G4" s="6"/>
    </row>
    <row r="5" spans="1:12" ht="61.5" customHeight="1" thickBot="1" x14ac:dyDescent="0.25">
      <c r="A5" s="60"/>
      <c r="B5" s="68"/>
      <c r="C5" s="70"/>
      <c r="D5" s="72"/>
      <c r="E5" s="66"/>
      <c r="F5" s="74"/>
      <c r="G5" s="6"/>
    </row>
    <row r="6" spans="1:12" s="4" customFormat="1" ht="90" customHeight="1" x14ac:dyDescent="0.35">
      <c r="A6" s="18" t="s">
        <v>9</v>
      </c>
      <c r="B6" s="19">
        <f>'[1]Ставки и дюрация'!B9/1000</f>
        <v>20959084.96305</v>
      </c>
      <c r="C6" s="19">
        <f>'[1]Ставки и дюрация'!E9/1000</f>
        <v>20959084.96305</v>
      </c>
      <c r="D6" s="20">
        <f>C6-B6</f>
        <v>0</v>
      </c>
      <c r="E6" s="21">
        <v>19957026.199999999</v>
      </c>
      <c r="F6" s="22"/>
      <c r="G6" s="3"/>
    </row>
    <row r="7" spans="1:12" ht="90" customHeight="1" x14ac:dyDescent="0.35">
      <c r="A7" s="23" t="s">
        <v>10</v>
      </c>
      <c r="B7" s="24">
        <f>'[1]Ставки и дюрация'!B18/1000</f>
        <v>38300000</v>
      </c>
      <c r="C7" s="24">
        <f>'[1]Ставки и дюрация'!E18/1000</f>
        <v>36300000</v>
      </c>
      <c r="D7" s="20">
        <f t="shared" ref="D7:D10" si="0">C7-B7</f>
        <v>-2000000</v>
      </c>
      <c r="E7" s="25">
        <v>42700000</v>
      </c>
      <c r="F7" s="26"/>
      <c r="G7" s="5"/>
      <c r="K7" s="4"/>
    </row>
    <row r="8" spans="1:12" ht="90" customHeight="1" x14ac:dyDescent="0.35">
      <c r="A8" s="27" t="s">
        <v>11</v>
      </c>
      <c r="B8" s="24">
        <f>'[1]Ставки и дюрация'!B24/1000</f>
        <v>16500000</v>
      </c>
      <c r="C8" s="24">
        <f>'[1]Ставки и дюрация'!E24/1000</f>
        <v>7612182</v>
      </c>
      <c r="D8" s="20">
        <f t="shared" si="0"/>
        <v>-8887818</v>
      </c>
      <c r="E8" s="25">
        <v>12725037.199999999</v>
      </c>
      <c r="F8" s="26"/>
      <c r="G8" s="5"/>
      <c r="K8" s="4"/>
    </row>
    <row r="9" spans="1:12" ht="96" customHeight="1" thickBot="1" x14ac:dyDescent="0.4">
      <c r="A9" s="28" t="s">
        <v>12</v>
      </c>
      <c r="B9" s="29">
        <f>'[1]Ставки и дюрация'!B25/1000</f>
        <v>267412.82</v>
      </c>
      <c r="C9" s="29">
        <f>'[1]Ставки и дюрация'!E25/1000</f>
        <v>232477.01</v>
      </c>
      <c r="D9" s="30">
        <f t="shared" si="0"/>
        <v>-34935.81</v>
      </c>
      <c r="E9" s="31">
        <v>209872.8</v>
      </c>
      <c r="F9" s="32"/>
      <c r="G9" s="5"/>
      <c r="H9" s="75"/>
      <c r="I9" s="75"/>
      <c r="J9" s="7"/>
      <c r="K9" s="4"/>
      <c r="L9" s="8"/>
    </row>
    <row r="10" spans="1:12" s="10" customFormat="1" ht="90" customHeight="1" thickBot="1" x14ac:dyDescent="0.25">
      <c r="A10" s="33" t="s">
        <v>13</v>
      </c>
      <c r="B10" s="34">
        <f>SUM(B6:B9)</f>
        <v>76026497.783050001</v>
      </c>
      <c r="C10" s="34">
        <f>SUM(C6:C9)</f>
        <v>65103743.973049998</v>
      </c>
      <c r="D10" s="35">
        <f t="shared" si="0"/>
        <v>-10922753.810000002</v>
      </c>
      <c r="E10" s="36">
        <f>SUM(E6:E9)</f>
        <v>75591936.200000003</v>
      </c>
      <c r="F10" s="37"/>
      <c r="G10" s="5"/>
      <c r="H10" s="76"/>
      <c r="I10" s="76"/>
      <c r="J10" s="9"/>
      <c r="K10" s="9"/>
      <c r="L10" s="9"/>
    </row>
    <row r="11" spans="1:12" s="10" customFormat="1" ht="3" hidden="1" customHeight="1" x14ac:dyDescent="0.2">
      <c r="A11" s="11"/>
      <c r="B11" s="12"/>
      <c r="C11" s="12"/>
      <c r="D11" s="38">
        <f t="shared" ref="D11" si="1">B11-C11</f>
        <v>0</v>
      </c>
      <c r="E11" s="12"/>
      <c r="F11" s="39"/>
      <c r="G11" s="5"/>
      <c r="H11" s="13"/>
      <c r="I11" s="13"/>
      <c r="J11" s="9"/>
      <c r="K11" s="9"/>
      <c r="L11" s="9"/>
    </row>
    <row r="12" spans="1:12" s="10" customFormat="1" ht="200.25" customHeight="1" x14ac:dyDescent="0.2">
      <c r="A12" s="77" t="s">
        <v>23</v>
      </c>
      <c r="B12" s="77"/>
      <c r="C12" s="77"/>
      <c r="D12" s="77"/>
      <c r="E12" s="77"/>
      <c r="F12" s="77"/>
      <c r="G12" s="77"/>
      <c r="H12" s="77"/>
      <c r="I12" s="77"/>
      <c r="J12" s="77"/>
      <c r="K12" s="9"/>
      <c r="L12" s="9"/>
    </row>
    <row r="13" spans="1:12" s="10" customFormat="1" ht="15.75" hidden="1" customHeight="1" x14ac:dyDescent="0.2">
      <c r="A13" s="11"/>
      <c r="B13" s="11"/>
      <c r="C13" s="11"/>
      <c r="D13" s="11"/>
      <c r="E13" s="11"/>
      <c r="F13" s="11"/>
      <c r="G13" s="5"/>
      <c r="H13" s="13"/>
      <c r="I13" s="13"/>
      <c r="J13" s="9"/>
      <c r="K13" s="9"/>
      <c r="L13" s="9"/>
    </row>
    <row r="14" spans="1:12" s="40" customFormat="1" ht="0.75" customHeight="1" x14ac:dyDescent="0.3">
      <c r="A14" s="78"/>
      <c r="B14" s="79"/>
      <c r="C14" s="79"/>
      <c r="D14" s="79"/>
      <c r="E14" s="79"/>
      <c r="F14" s="79"/>
      <c r="G14" s="79"/>
      <c r="H14" s="79"/>
    </row>
    <row r="15" spans="1:12" s="40" customFormat="1" ht="37.5" customHeight="1" x14ac:dyDescent="0.2">
      <c r="A15" s="80" t="s">
        <v>1</v>
      </c>
      <c r="B15" s="80"/>
      <c r="C15" s="80"/>
      <c r="D15" s="80"/>
      <c r="E15" s="80"/>
      <c r="F15" s="80"/>
      <c r="G15" s="80"/>
      <c r="H15" s="80"/>
      <c r="I15" s="80"/>
    </row>
    <row r="16" spans="1:12" s="42" customFormat="1" ht="48.75" customHeight="1" x14ac:dyDescent="0.2">
      <c r="A16" s="54"/>
      <c r="B16" s="54"/>
      <c r="C16" s="54"/>
      <c r="D16" s="54"/>
      <c r="E16" s="54"/>
      <c r="F16" s="54"/>
      <c r="G16" s="41"/>
      <c r="H16" s="41"/>
    </row>
    <row r="17" spans="1:10" s="42" customFormat="1" ht="49.5" customHeight="1" x14ac:dyDescent="0.25">
      <c r="A17" s="81"/>
      <c r="B17" s="81"/>
      <c r="C17" s="81"/>
      <c r="D17" s="81"/>
      <c r="E17" s="81"/>
      <c r="F17" s="81"/>
      <c r="G17" s="43"/>
      <c r="H17" s="43"/>
    </row>
    <row r="18" spans="1:10" s="42" customFormat="1" ht="49.5" customHeight="1" x14ac:dyDescent="0.25">
      <c r="A18" s="81"/>
      <c r="B18" s="81"/>
      <c r="C18" s="81"/>
      <c r="D18" s="81"/>
      <c r="E18" s="81"/>
      <c r="F18" s="81"/>
      <c r="G18" s="43"/>
      <c r="H18" s="43"/>
    </row>
    <row r="19" spans="1:10" s="42" customFormat="1" ht="49.5" customHeight="1" x14ac:dyDescent="0.25">
      <c r="A19" s="81"/>
      <c r="B19" s="81"/>
      <c r="C19" s="81"/>
      <c r="D19" s="81"/>
      <c r="E19" s="81"/>
      <c r="F19" s="81"/>
      <c r="G19" s="44"/>
      <c r="H19" s="44"/>
    </row>
    <row r="20" spans="1:10" s="42" customFormat="1" ht="49.5" hidden="1" customHeight="1" x14ac:dyDescent="0.25">
      <c r="A20" s="81"/>
      <c r="B20" s="81"/>
      <c r="C20" s="81"/>
      <c r="D20" s="81"/>
      <c r="E20" s="81"/>
      <c r="F20" s="45"/>
      <c r="G20" s="43"/>
      <c r="H20" s="43"/>
    </row>
    <row r="21" spans="1:10" s="42" customFormat="1" ht="49.5" customHeight="1" x14ac:dyDescent="0.25">
      <c r="A21" s="81"/>
      <c r="B21" s="81"/>
      <c r="C21" s="81"/>
      <c r="D21" s="81"/>
      <c r="E21" s="81"/>
      <c r="F21" s="81"/>
      <c r="G21" s="44"/>
      <c r="H21" s="44"/>
      <c r="I21" s="46"/>
      <c r="J21" s="46"/>
    </row>
    <row r="22" spans="1:10" hidden="1" x14ac:dyDescent="0.2">
      <c r="A22" s="6"/>
      <c r="B22" s="6"/>
      <c r="C22" s="6"/>
      <c r="D22" s="6"/>
      <c r="E22" s="6"/>
      <c r="F22" s="7"/>
      <c r="G22" s="14"/>
      <c r="H22" s="14"/>
    </row>
    <row r="23" spans="1:10" ht="36" customHeight="1" x14ac:dyDescent="0.2"/>
    <row r="25" spans="1:10" ht="18" x14ac:dyDescent="0.25">
      <c r="A25" s="15"/>
      <c r="B25" s="15"/>
      <c r="C25" s="15"/>
      <c r="D25" s="15"/>
      <c r="E25" s="15"/>
      <c r="F25" s="15"/>
      <c r="G25" s="15"/>
      <c r="H25" s="15"/>
      <c r="I25" s="15"/>
    </row>
    <row r="54" spans="6:11" ht="3" customHeight="1" x14ac:dyDescent="0.2"/>
    <row r="55" spans="6:11" hidden="1" x14ac:dyDescent="0.2"/>
    <row r="58" spans="6:11" ht="18" x14ac:dyDescent="0.25">
      <c r="F58" s="16"/>
      <c r="G58" s="16"/>
      <c r="H58" s="16"/>
      <c r="I58" s="16"/>
      <c r="J58" s="16"/>
      <c r="K58" s="16"/>
    </row>
  </sheetData>
  <sheetProtection password="CE28" sheet="1" objects="1" scenarios="1" formatCells="0" formatColumns="0" formatRows="0" insertColumns="0" insertRows="0" insertHyperlinks="0" deleteColumns="0" deleteRows="0" sort="0" autoFilter="0" pivotTables="0"/>
  <mergeCells count="20">
    <mergeCell ref="A17:F17"/>
    <mergeCell ref="A18:F18"/>
    <mergeCell ref="A19:F19"/>
    <mergeCell ref="A20:E20"/>
    <mergeCell ref="A21:F21"/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</mergeCells>
  <printOptions horizontalCentered="1"/>
  <pageMargins left="0.15748031496062992" right="0" top="0" bottom="0" header="0" footer="0"/>
  <pageSetup paperSize="9" scale="35" orientation="landscape" errors="blank" r:id="rId1"/>
  <headerFooter differentFirst="1"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view="pageBreakPreview" zoomScale="80" zoomScaleNormal="70" zoomScaleSheetLayoutView="80" workbookViewId="0">
      <selection activeCell="A3" sqref="A3:F3"/>
    </sheetView>
  </sheetViews>
  <sheetFormatPr defaultRowHeight="12.75" x14ac:dyDescent="0.2"/>
  <cols>
    <col min="1" max="1" width="16.7109375" customWidth="1"/>
    <col min="2" max="2" width="19.140625" customWidth="1"/>
    <col min="3" max="3" width="18.140625" customWidth="1"/>
    <col min="5" max="5" width="9.140625" customWidth="1"/>
    <col min="6" max="6" width="58" customWidth="1"/>
    <col min="7" max="7" width="23.5703125" customWidth="1"/>
    <col min="8" max="8" width="22" customWidth="1"/>
  </cols>
  <sheetData>
    <row r="1" spans="1:8" ht="100.5" customHeight="1" thickBot="1" x14ac:dyDescent="0.35">
      <c r="A1" s="82" t="s">
        <v>22</v>
      </c>
      <c r="B1" s="83"/>
      <c r="C1" s="83"/>
      <c r="D1" s="83"/>
      <c r="E1" s="83"/>
      <c r="F1" s="83"/>
      <c r="G1" s="83"/>
      <c r="H1" s="83"/>
    </row>
    <row r="2" spans="1:8" ht="59.25" customHeight="1" thickBot="1" x14ac:dyDescent="0.25">
      <c r="A2" s="84" t="s">
        <v>21</v>
      </c>
      <c r="B2" s="85"/>
      <c r="C2" s="85"/>
      <c r="D2" s="85"/>
      <c r="E2" s="85"/>
      <c r="F2" s="86"/>
      <c r="G2" s="53" t="s">
        <v>20</v>
      </c>
      <c r="H2" s="53" t="s">
        <v>19</v>
      </c>
    </row>
    <row r="3" spans="1:8" ht="80.25" customHeight="1" x14ac:dyDescent="0.2">
      <c r="A3" s="87" t="s">
        <v>18</v>
      </c>
      <c r="B3" s="88"/>
      <c r="C3" s="88"/>
      <c r="D3" s="88"/>
      <c r="E3" s="88"/>
      <c r="F3" s="88"/>
      <c r="G3" s="52">
        <f>[2]Свод!$D$13</f>
        <v>94596281.599999994</v>
      </c>
      <c r="H3" s="51">
        <f>[1]Интернет!C9</f>
        <v>65103743.973049998</v>
      </c>
    </row>
    <row r="4" spans="1:8" ht="80.25" customHeight="1" x14ac:dyDescent="0.2">
      <c r="A4" s="89" t="s">
        <v>17</v>
      </c>
      <c r="B4" s="90"/>
      <c r="C4" s="90"/>
      <c r="D4" s="90"/>
      <c r="E4" s="90"/>
      <c r="F4" s="91"/>
      <c r="G4" s="52">
        <f>[2]Свод!$D$16</f>
        <v>5066525.2</v>
      </c>
      <c r="H4" s="51">
        <v>3338910.6704699998</v>
      </c>
    </row>
    <row r="5" spans="1:8" ht="80.25" customHeight="1" x14ac:dyDescent="0.2">
      <c r="A5" s="89" t="s">
        <v>16</v>
      </c>
      <c r="B5" s="90"/>
      <c r="C5" s="90"/>
      <c r="D5" s="90"/>
      <c r="E5" s="90"/>
      <c r="F5" s="91"/>
      <c r="G5" s="50">
        <f>62</f>
        <v>62</v>
      </c>
      <c r="H5" s="49">
        <f>H3/126128375.4*100</f>
        <v>51.617047921676473</v>
      </c>
    </row>
    <row r="6" spans="1:8" ht="80.25" customHeight="1" thickBot="1" x14ac:dyDescent="0.25">
      <c r="A6" s="93" t="s">
        <v>15</v>
      </c>
      <c r="B6" s="94"/>
      <c r="C6" s="94"/>
      <c r="D6" s="94"/>
      <c r="E6" s="94"/>
      <c r="F6" s="94"/>
      <c r="G6" s="48">
        <v>46</v>
      </c>
      <c r="H6" s="47">
        <f>43912182/126128375.4*100</f>
        <v>34.815466274530323</v>
      </c>
    </row>
    <row r="7" spans="1:8" ht="79.5" customHeight="1" x14ac:dyDescent="0.2">
      <c r="A7" s="92" t="s">
        <v>14</v>
      </c>
      <c r="B7" s="92"/>
      <c r="C7" s="92"/>
      <c r="D7" s="92"/>
      <c r="E7" s="92"/>
      <c r="F7" s="92"/>
      <c r="G7" s="92"/>
      <c r="H7" s="92"/>
    </row>
  </sheetData>
  <sheetProtection password="CE28" sheet="1" formatCells="0" formatColumns="0" formatRows="0" insertColumns="0" insertRows="0" insertHyperlinks="0" deleteColumns="0" deleteRows="0" sort="0" autoFilter="0" pivotTables="0"/>
  <mergeCells count="7">
    <mergeCell ref="A1:H1"/>
    <mergeCell ref="A2:F2"/>
    <mergeCell ref="A3:F3"/>
    <mergeCell ref="A4:F4"/>
    <mergeCell ref="A7:H7"/>
    <mergeCell ref="A5:F5"/>
    <mergeCell ref="A6:F6"/>
  </mergeCells>
  <pageMargins left="0.98425196850393704" right="0.82677165354330717" top="0.51181102362204722" bottom="0.51181102362204722" header="0.15748031496062992" footer="0.15748031496062992"/>
  <pageSetup paperSize="9" scale="73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лист 1</vt:lpstr>
      <vt:lpstr>Интернет лист 2</vt:lpstr>
      <vt:lpstr>'Интернет 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Гришунькина Екатерина</cp:lastModifiedBy>
  <cp:lastPrinted>2018-09-05T06:09:35Z</cp:lastPrinted>
  <dcterms:created xsi:type="dcterms:W3CDTF">2018-07-05T14:50:24Z</dcterms:created>
  <dcterms:modified xsi:type="dcterms:W3CDTF">2018-09-05T06:10:53Z</dcterms:modified>
</cp:coreProperties>
</file>