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01" activeTab="0"/>
  </bookViews>
  <sheets>
    <sheet name="Итог с рестр" sheetId="1" r:id="rId1"/>
  </sheets>
  <externalReferences>
    <externalReference r:id="rId4"/>
  </externalReferences>
  <definedNames>
    <definedName name="_xlnm.Print_Titles" localSheetId="0">'Итог с рестр'!$6:$10</definedName>
    <definedName name="_xlnm.Print_Area" localSheetId="0">'Итог с рестр'!$A$1:$AE$19</definedName>
  </definedNames>
  <calcPr fullCalcOnLoad="1"/>
</workbook>
</file>

<file path=xl/sharedStrings.xml><?xml version="1.0" encoding="utf-8"?>
<sst xmlns="http://schemas.openxmlformats.org/spreadsheetml/2006/main" count="30" uniqueCount="29">
  <si>
    <t>Вид обязательств</t>
  </si>
  <si>
    <t xml:space="preserve">в том числе просроченная задолженность </t>
  </si>
  <si>
    <t>руб.</t>
  </si>
  <si>
    <t>Государственные гарантии</t>
  </si>
  <si>
    <t>Государственные ценные бумаги</t>
  </si>
  <si>
    <t>№ п/п</t>
  </si>
  <si>
    <t>Кредиты коммерческих банков  и иных кредитных организаций</t>
  </si>
  <si>
    <t>Платежный календарь предстоящих платежей по погашению государственного долга Нижегородской области</t>
  </si>
  <si>
    <t xml:space="preserve">ВСЕГО Государственный долг </t>
  </si>
  <si>
    <t xml:space="preserve">ИТОГО внутренних обязательств </t>
  </si>
  <si>
    <t>ИТОГО внешних обязательств</t>
  </si>
  <si>
    <t>Сентябрь</t>
  </si>
  <si>
    <t>Октябрь</t>
  </si>
  <si>
    <t>Ноябрь</t>
  </si>
  <si>
    <t>Декабрь</t>
  </si>
  <si>
    <t>в рублях</t>
  </si>
  <si>
    <t>Бюджетные кредиты</t>
  </si>
  <si>
    <t xml:space="preserve"> Внутренние, в том числе:</t>
  </si>
  <si>
    <t xml:space="preserve"> Внешние, в том числе:</t>
  </si>
  <si>
    <t>Февраль</t>
  </si>
  <si>
    <t>Июнь</t>
  </si>
  <si>
    <t>Август</t>
  </si>
  <si>
    <t>Апрель</t>
  </si>
  <si>
    <t>Итог за 2023г.</t>
  </si>
  <si>
    <t>Март</t>
  </si>
  <si>
    <t>Май</t>
  </si>
  <si>
    <t>Июль</t>
  </si>
  <si>
    <t>по состоянию на 01 июня 2023 года</t>
  </si>
  <si>
    <t>Остаток долга 
по состоянию на 01.06.2023 г.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</si>
</sst>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0.00_ ;[Red]\-0.00\ "/>
    <numFmt numFmtId="196" formatCode="#,##0.00_ ;[Red]\-#,##0.00\ "/>
    <numFmt numFmtId="197" formatCode="#,##0.000_р_."/>
    <numFmt numFmtId="198" formatCode="#,##0.0000_р_."/>
    <numFmt numFmtId="199" formatCode="#,##0.000_ ;[Red]\-#,##0.000\ "/>
    <numFmt numFmtId="200" formatCode="#,##0.0000_ ;[Red]\-#,##0.0000\ "/>
    <numFmt numFmtId="201" formatCode="#,##0.0_ ;[Red]\-#,##0.0\ "/>
    <numFmt numFmtId="202" formatCode="d/m/yy"/>
    <numFmt numFmtId="203" formatCode="#,##0.00;[Red]#,##0.00"/>
    <numFmt numFmtId="204" formatCode="[$-FC19]d\ mmmm\ yyyy\ &quot;г.&quot;"/>
    <numFmt numFmtId="205" formatCode="dd/mm/yy;@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00000000000000000_ ;[Red]\-#,##0.0000000000000000000\ "/>
    <numFmt numFmtId="211" formatCode="#,##0.0000000000000000_ ;[Red]\-#,##0.0000000000000000\ "/>
    <numFmt numFmtId="212" formatCode="#,##0.000000000000_ ;[Red]\-#,##0.000000000000\ "/>
    <numFmt numFmtId="213" formatCode="mmm/yyyy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7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0" fontId="10" fillId="33" borderId="11" xfId="0" applyNumberFormat="1" applyFont="1" applyFill="1" applyBorder="1" applyAlignment="1">
      <alignment horizontal="right" vertical="center"/>
    </xf>
    <xf numFmtId="14" fontId="10" fillId="33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/>
    </xf>
    <xf numFmtId="4" fontId="10" fillId="33" borderId="10" xfId="61" applyNumberFormat="1" applyFont="1" applyFill="1" applyBorder="1" applyAlignment="1">
      <alignment horizontal="right" vertical="center" wrapText="1"/>
    </xf>
    <xf numFmtId="14" fontId="10" fillId="33" borderId="10" xfId="61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 horizontal="right" vertical="center"/>
    </xf>
    <xf numFmtId="4" fontId="10" fillId="33" borderId="10" xfId="61" applyNumberFormat="1" applyFont="1" applyFill="1" applyBorder="1" applyAlignment="1">
      <alignment horizontal="right" vertical="center"/>
    </xf>
    <xf numFmtId="14" fontId="10" fillId="33" borderId="10" xfId="61" applyNumberFormat="1" applyFont="1" applyFill="1" applyBorder="1" applyAlignment="1">
      <alignment horizontal="right" vertical="center"/>
    </xf>
    <xf numFmtId="4" fontId="11" fillId="33" borderId="10" xfId="61" applyNumberFormat="1" applyFont="1" applyFill="1" applyBorder="1" applyAlignment="1">
      <alignment horizontal="right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61" applyNumberFormat="1" applyFont="1" applyFill="1" applyBorder="1" applyAlignment="1">
      <alignment horizontal="right" vertical="center"/>
    </xf>
    <xf numFmtId="4" fontId="11" fillId="0" borderId="10" xfId="61" applyNumberFormat="1" applyFont="1" applyFill="1" applyBorder="1" applyAlignment="1">
      <alignment horizontal="right" vertical="center"/>
    </xf>
    <xf numFmtId="14" fontId="10" fillId="0" borderId="10" xfId="61" applyNumberFormat="1" applyFont="1" applyFill="1" applyBorder="1" applyAlignment="1">
      <alignment horizontal="right" vertical="center"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48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horizontal="right" wrapText="1"/>
    </xf>
    <xf numFmtId="0" fontId="12" fillId="33" borderId="0" xfId="0" applyFont="1" applyFill="1" applyBorder="1" applyAlignment="1" applyProtection="1">
      <alignment horizontal="center"/>
      <protection locked="0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right" wrapText="1"/>
    </xf>
    <xf numFmtId="0" fontId="12" fillId="33" borderId="0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_work\&#1044;&#1086;&#1083;&#1075;&#1086;&#1074;&#1072;&#1103;%20&#1050;&#1085;&#1080;&#1075;&#1072;\01.09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4">
        <row r="12">
          <cell r="G12">
            <v>0</v>
          </cell>
        </row>
      </sheetData>
      <sheetData sheetId="5">
        <row r="24">
          <cell r="G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64"/>
  <sheetViews>
    <sheetView showZeros="0" tabSelected="1" view="pageBreakPreview" zoomScale="50" zoomScaleNormal="85" zoomScaleSheetLayoutView="50" workbookViewId="0" topLeftCell="A7">
      <selection activeCell="AB15" sqref="AB15"/>
    </sheetView>
  </sheetViews>
  <sheetFormatPr defaultColWidth="9.00390625" defaultRowHeight="12.75"/>
  <cols>
    <col min="1" max="1" width="5.00390625" style="2" customWidth="1"/>
    <col min="2" max="2" width="25.625" style="1" customWidth="1"/>
    <col min="3" max="3" width="28.875" style="1" customWidth="1"/>
    <col min="4" max="4" width="23.375" style="1" customWidth="1"/>
    <col min="5" max="7" width="22.75390625" style="1" hidden="1" customWidth="1"/>
    <col min="8" max="13" width="22.75390625" style="1" customWidth="1"/>
    <col min="14" max="14" width="25.00390625" style="1" customWidth="1"/>
    <col min="15" max="15" width="21.875" style="1" customWidth="1"/>
    <col min="16" max="16" width="25.625" style="1" customWidth="1"/>
    <col min="17" max="17" width="23.375" style="2" bestFit="1" customWidth="1"/>
    <col min="18" max="19" width="25.00390625" style="2" bestFit="1" customWidth="1"/>
    <col min="20" max="20" width="26.00390625" style="2" customWidth="1"/>
    <col min="21" max="21" width="23.75390625" style="2" customWidth="1"/>
    <col min="22" max="22" width="25.00390625" style="2" bestFit="1" customWidth="1"/>
    <col min="23" max="26" width="23.375" style="2" bestFit="1" customWidth="1"/>
    <col min="27" max="27" width="24.75390625" style="2" customWidth="1"/>
    <col min="28" max="28" width="23.25390625" style="2" customWidth="1"/>
    <col min="29" max="29" width="23.625" style="2" customWidth="1"/>
    <col min="30" max="31" width="25.25390625" style="2" customWidth="1"/>
    <col min="32" max="32" width="27.875" style="2" customWidth="1"/>
    <col min="33" max="16384" width="9.125" style="2" customWidth="1"/>
  </cols>
  <sheetData>
    <row r="1" spans="4:31" ht="8.25" customHeight="1">
      <c r="D1" s="11"/>
      <c r="E1" s="10"/>
      <c r="F1" s="40"/>
      <c r="G1" s="31"/>
      <c r="H1" s="40"/>
      <c r="I1" s="30"/>
      <c r="J1" s="40"/>
      <c r="K1" s="30"/>
      <c r="L1" s="30"/>
      <c r="M1" s="10"/>
      <c r="N1" s="10"/>
      <c r="O1" s="10"/>
      <c r="P1" s="10"/>
      <c r="Q1" s="4"/>
      <c r="R1" s="4"/>
      <c r="S1" s="4"/>
      <c r="W1" s="53"/>
      <c r="X1" s="53"/>
      <c r="Y1" s="53"/>
      <c r="Z1" s="53"/>
      <c r="AA1" s="53"/>
      <c r="AB1" s="53"/>
      <c r="AC1" s="53"/>
      <c r="AD1" s="53"/>
      <c r="AE1" s="53"/>
    </row>
    <row r="2" spans="1:31" ht="32.25" customHeight="1">
      <c r="A2" s="54" t="s">
        <v>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</row>
    <row r="3" spans="1:31" ht="42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</row>
    <row r="4" spans="1:31" ht="47.25" customHeight="1">
      <c r="A4" s="41" t="s">
        <v>27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</row>
    <row r="5" spans="23:31" ht="70.5" customHeight="1">
      <c r="W5" s="1"/>
      <c r="X5" s="1"/>
      <c r="Y5" s="1"/>
      <c r="Z5" s="1"/>
      <c r="AA5" s="1"/>
      <c r="AB5" s="1"/>
      <c r="AC5" s="1"/>
      <c r="AD5" s="29"/>
      <c r="AE5" s="29" t="s">
        <v>15</v>
      </c>
    </row>
    <row r="6" spans="1:31" ht="24.75" customHeight="1">
      <c r="A6" s="44" t="s">
        <v>5</v>
      </c>
      <c r="B6" s="42" t="s">
        <v>0</v>
      </c>
      <c r="C6" s="42" t="s">
        <v>28</v>
      </c>
      <c r="D6" s="42" t="s">
        <v>1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2"/>
    </row>
    <row r="7" spans="1:31" s="28" customFormat="1" ht="128.25" customHeight="1">
      <c r="A7" s="45"/>
      <c r="B7" s="55"/>
      <c r="C7" s="43"/>
      <c r="D7" s="43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50"/>
      <c r="Q7" s="47">
        <v>2024</v>
      </c>
      <c r="R7" s="47">
        <v>2025</v>
      </c>
      <c r="S7" s="47">
        <v>2026</v>
      </c>
      <c r="T7" s="47">
        <v>2027</v>
      </c>
      <c r="U7" s="47">
        <v>2028</v>
      </c>
      <c r="V7" s="47">
        <v>2029</v>
      </c>
      <c r="W7" s="47">
        <v>2030</v>
      </c>
      <c r="X7" s="47">
        <v>2031</v>
      </c>
      <c r="Y7" s="47">
        <v>2032</v>
      </c>
      <c r="Z7" s="47">
        <v>2033</v>
      </c>
      <c r="AA7" s="47">
        <v>2034</v>
      </c>
      <c r="AB7" s="47">
        <v>2035</v>
      </c>
      <c r="AC7" s="47">
        <v>2036</v>
      </c>
      <c r="AD7" s="47">
        <v>2037</v>
      </c>
      <c r="AE7" s="47">
        <v>2038</v>
      </c>
    </row>
    <row r="8" spans="1:31" s="28" customFormat="1" ht="33.75" customHeight="1">
      <c r="A8" s="45"/>
      <c r="B8" s="55"/>
      <c r="C8" s="42" t="s">
        <v>2</v>
      </c>
      <c r="D8" s="42" t="s">
        <v>2</v>
      </c>
      <c r="E8" s="42" t="s">
        <v>19</v>
      </c>
      <c r="F8" s="42" t="s">
        <v>24</v>
      </c>
      <c r="G8" s="42" t="s">
        <v>22</v>
      </c>
      <c r="H8" s="42" t="s">
        <v>25</v>
      </c>
      <c r="I8" s="42" t="s">
        <v>20</v>
      </c>
      <c r="J8" s="42" t="s">
        <v>26</v>
      </c>
      <c r="K8" s="42" t="s">
        <v>21</v>
      </c>
      <c r="L8" s="42" t="s">
        <v>11</v>
      </c>
      <c r="M8" s="42" t="s">
        <v>12</v>
      </c>
      <c r="N8" s="42" t="s">
        <v>13</v>
      </c>
      <c r="O8" s="42" t="s">
        <v>14</v>
      </c>
      <c r="P8" s="42" t="s">
        <v>23</v>
      </c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</row>
    <row r="9" spans="1:31" s="28" customFormat="1" ht="45.75" customHeight="1">
      <c r="A9" s="46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</row>
    <row r="10" spans="1:31" ht="33.75" customHeight="1">
      <c r="A10" s="12">
        <v>1</v>
      </c>
      <c r="B10" s="27">
        <v>2</v>
      </c>
      <c r="C10" s="27">
        <v>3</v>
      </c>
      <c r="D10" s="27">
        <v>4</v>
      </c>
      <c r="E10" s="56">
        <v>5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</row>
    <row r="11" spans="1:31" s="1" customFormat="1" ht="69.75" customHeight="1">
      <c r="A11" s="13"/>
      <c r="B11" s="15" t="s">
        <v>18</v>
      </c>
      <c r="C11" s="16">
        <v>0</v>
      </c>
      <c r="D11" s="16"/>
      <c r="E11" s="18"/>
      <c r="F11" s="18"/>
      <c r="G11" s="18"/>
      <c r="H11" s="18"/>
      <c r="I11" s="18"/>
      <c r="J11" s="18"/>
      <c r="K11" s="18"/>
      <c r="L11" s="18"/>
      <c r="M11" s="17"/>
      <c r="N11" s="17"/>
      <c r="O11" s="17"/>
      <c r="P11" s="17">
        <f>SUM(E11:N11)</f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ht="69.75" customHeight="1">
      <c r="A12" s="13"/>
      <c r="B12" s="15" t="s">
        <v>10</v>
      </c>
      <c r="C12" s="20">
        <f>SUM(C11)</f>
        <v>0</v>
      </c>
      <c r="D12" s="20">
        <f>SUM(D11)</f>
        <v>0</v>
      </c>
      <c r="E12" s="21">
        <f>SUM(E11)</f>
        <v>0</v>
      </c>
      <c r="F12" s="21"/>
      <c r="G12" s="21"/>
      <c r="H12" s="21"/>
      <c r="I12" s="21"/>
      <c r="J12" s="21"/>
      <c r="K12" s="21"/>
      <c r="L12" s="21"/>
      <c r="M12" s="20"/>
      <c r="N12" s="20"/>
      <c r="O12" s="20"/>
      <c r="P12" s="20">
        <f>SUM(E12:N12)</f>
        <v>0</v>
      </c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69.75" customHeight="1">
      <c r="A13" s="13"/>
      <c r="B13" s="15" t="s">
        <v>17</v>
      </c>
      <c r="C13" s="20"/>
      <c r="D13" s="20"/>
      <c r="E13" s="21"/>
      <c r="F13" s="21"/>
      <c r="G13" s="21"/>
      <c r="H13" s="21"/>
      <c r="I13" s="21"/>
      <c r="J13" s="21"/>
      <c r="K13" s="25"/>
      <c r="L13" s="21"/>
      <c r="M13" s="20"/>
      <c r="N13" s="20"/>
      <c r="O13" s="20"/>
      <c r="P13" s="20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2" ht="120.75" customHeight="1">
      <c r="A14" s="13"/>
      <c r="B14" s="15" t="s">
        <v>6</v>
      </c>
      <c r="C14" s="20">
        <f>SUM(P14:AE14)</f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3">
        <f>E14+M14+N14+O14</f>
        <v>0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3">
        <f aca="true" t="shared" si="0" ref="AF14:AF19">SUM(P14:AE14)-C14</f>
        <v>0</v>
      </c>
    </row>
    <row r="15" spans="1:32" s="9" customFormat="1" ht="80.25" customHeight="1">
      <c r="A15" s="14"/>
      <c r="B15" s="15" t="s">
        <v>4</v>
      </c>
      <c r="C15" s="24">
        <f>P15+Q15+R15+S15+T15+U15+V15+W15+X15+Y15+Z15+AE15+AA15+AB15+AC15+AD15</f>
        <v>39500000000</v>
      </c>
      <c r="D15" s="24">
        <f>'[1]ЗАЙМЫ ОБЛИГАЦИОННЫЕ'!G12</f>
        <v>0</v>
      </c>
      <c r="E15" s="24"/>
      <c r="F15" s="24"/>
      <c r="G15" s="24"/>
      <c r="H15" s="24"/>
      <c r="I15" s="24">
        <v>5500000000</v>
      </c>
      <c r="J15" s="24"/>
      <c r="K15" s="24"/>
      <c r="L15" s="24"/>
      <c r="M15" s="24"/>
      <c r="N15" s="24"/>
      <c r="O15" s="24"/>
      <c r="P15" s="23">
        <f>SUM(E15:O15)</f>
        <v>5500000000</v>
      </c>
      <c r="Q15" s="24">
        <f>2000000000+3000000000+3000000000</f>
        <v>8000000000</v>
      </c>
      <c r="R15" s="24">
        <f>4000000000+3000000000+4500000000</f>
        <v>11500000000</v>
      </c>
      <c r="S15" s="24">
        <f>4000000000+3000000000</f>
        <v>7000000000</v>
      </c>
      <c r="T15" s="24">
        <v>7500000000</v>
      </c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3">
        <f t="shared" si="0"/>
        <v>0</v>
      </c>
    </row>
    <row r="16" spans="1:32" ht="80.25" customHeight="1">
      <c r="A16" s="13"/>
      <c r="B16" s="15" t="s">
        <v>3</v>
      </c>
      <c r="C16" s="24">
        <f>P16+Q16+R16+S16+T16+AE16+U16++V16+W16+X16+Y16+Z16+AA16+AB16+AC16+AD16</f>
        <v>201889617.17000002</v>
      </c>
      <c r="D16" s="26">
        <f>'[1]БАНКОВСКИЕ КРЕДИТЫ'!G24</f>
        <v>0</v>
      </c>
      <c r="E16" s="24"/>
      <c r="F16" s="24"/>
      <c r="G16" s="24"/>
      <c r="H16" s="24"/>
      <c r="I16" s="24"/>
      <c r="J16" s="24">
        <v>3694765</v>
      </c>
      <c r="K16" s="24"/>
      <c r="L16" s="24"/>
      <c r="M16" s="24">
        <v>7389530</v>
      </c>
      <c r="N16" s="24"/>
      <c r="O16" s="24"/>
      <c r="P16" s="23">
        <f>SUM(E16:O16)</f>
        <v>11084295</v>
      </c>
      <c r="Q16" s="24">
        <v>15333274</v>
      </c>
      <c r="R16" s="24">
        <v>15333274</v>
      </c>
      <c r="S16" s="24">
        <v>83957921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>
        <v>76180853.17</v>
      </c>
      <c r="AF16" s="39">
        <f t="shared" si="0"/>
        <v>0</v>
      </c>
    </row>
    <row r="17" spans="1:32" s="38" customFormat="1" ht="77.25" customHeight="1">
      <c r="A17" s="32"/>
      <c r="B17" s="33" t="s">
        <v>16</v>
      </c>
      <c r="C17" s="34">
        <f>P17+Q17+R17+S17+T17+U17+V17+W17+X17+Y17+Z17+AE17+AA17+AB17+AC17+AD17</f>
        <v>91334953061.84999</v>
      </c>
      <c r="D17" s="35"/>
      <c r="E17" s="36"/>
      <c r="F17" s="36"/>
      <c r="G17" s="36"/>
      <c r="H17" s="36"/>
      <c r="I17" s="36"/>
      <c r="J17" s="36"/>
      <c r="K17" s="36"/>
      <c r="L17" s="36"/>
      <c r="M17" s="34"/>
      <c r="N17" s="34">
        <v>1594032701.43</v>
      </c>
      <c r="O17" s="34"/>
      <c r="P17" s="23">
        <f>SUM(E17:O17)</f>
        <v>1594032701.43</v>
      </c>
      <c r="Q17" s="34">
        <f>1037604130+485000000+71428571.43+5009600+52142857.14+308878.57+2727864.29+2056742.86+238511637.86+38429037.86+52521714.28+18745042.86+18959328.57+109428221.42+812091772.86</f>
        <v>2944965400</v>
      </c>
      <c r="R17" s="34">
        <f>2897555496.3+1552000000+1198941840+500000000+71428571.43+3647600160+5009600+52142857.14+308878.57+2727864.29+2525457991.62+290695400+2056742.86+156250000+238511637.86+38429037.86+52521714.28+1225000000+18745042.86+18959328.57+109428221.42+812091772.86+156250000+1309127.42+6309658.46</f>
        <v>15579730943.800001</v>
      </c>
      <c r="S17" s="34">
        <f>2897555496.3+1552000000+1198941840+500000000+71428571.43+3647600160+5009600+52142857.14+308878.57+2727864.29+2525457991.62+290695400+2056742.86+156250000+238511637.86+38429037.86+52521714.28+1225000000+18745042.86+18959328.57+109428221.42+812091772.86+156250000+1309127.42+6309658.46</f>
        <v>15579730943.800001</v>
      </c>
      <c r="T17" s="34">
        <f>2897555496.3+1552000000+1198941840+500000000+71428571.43+3647600160+5009600+52142857.14+308878.57+2727864.29+2525457991.62+290695400+2056742.86+156250000+238511637.86+38429037.86+52521714.28+1225000000+18745042.86+18959328.57+109428221.42+812091772.86+156250000+1309127.42+6309658.46</f>
        <v>15579730943.800001</v>
      </c>
      <c r="U17" s="34">
        <f>2897555496.3+1552000000+1198941840+500000000+71428571.43+3647600160+5009600+52142857.14+308878.57+2727864.29+2525457991.62+290695400+2056742.86+156250000+238511637.86+38429037.86+52521714.28+1225000000+18745042.86+18959328.59+109428221.42+812091772.86+156250000+1309127.42+6309658.46</f>
        <v>15579730943.820002</v>
      </c>
      <c r="V17" s="34">
        <f>2897555496.3+1552000000+1198941840+500000000+71428571.43+3647600160+5009600+52142857.14+308878.57+2727864.29+2056742.86+238511637.86+38429037.86+52521714.28+18745042.86+18959328.57+109428221.42+812091772.86+1487058750+1309127.42+6309658.46</f>
        <v>12713136302.180002</v>
      </c>
      <c r="W17" s="34">
        <f>91790996.3+71428571.43+5009600+52142857.14+308878.57+2727864.29+2056742.86+238511637.86+38429037.86+52521714.28+18745042.86+18959328.57+109428221.42+812091772.86+1309127.42+6309658.46</f>
        <v>1521771052.1800003</v>
      </c>
      <c r="X17" s="34">
        <f>91790996.3+71428571.43+5009600+52142857.14+308878.57+2727864.29+2056742.86+238511637.86+38429037.86+52521714.28+18745042.86+18959328.57+109428221.42+812091772.86+1309127.42+6309658.46</f>
        <v>1521771052.1800003</v>
      </c>
      <c r="Y17" s="34">
        <f>91790996.3+71428571.43+5009600+52142857.14+308878.57+2727864.29+2056742.86+238511637.86+38429037.86+52521714.28+18745042.86+18959328.57+109428221.42+812091772.86+1309127.42+6309658.46</f>
        <v>1521771052.1800003</v>
      </c>
      <c r="Z17" s="34">
        <f>56245616.3+71428571.43+5009600+52142857.14+308878.57+2727864.29+2056742.86+238511637.86+38429037.86+52521714.28+18745042.86+18959328.57+109428221.42+812091772.86+1309127.42+6309658.46</f>
        <v>1486225672.1800003</v>
      </c>
      <c r="AA17" s="34">
        <f>56245616.35+71428571.43+5009600+52142857.14+308878.57+2727864.29+2056742.86+238511637.86+38429037.86+52521714.28+18745042.86+18959328.57+109428221.42+812091772.86+1309127.42+6309658.46</f>
        <v>1486225672.23</v>
      </c>
      <c r="AB17" s="34">
        <f>71428571.43+5009600+52142857.14+308878.57+2727864.29+2056742.86+238511637.86+38429037.86+52521714.28+18745042.86+18959328.57+109428221.42+812091772.86+1309127.42+6309658.46</f>
        <v>1429980055.88</v>
      </c>
      <c r="AC17" s="34">
        <f>71428571.41+5009600+52142857.14+308878.57+2727864.29+2056742.86+238511637.86+38429037.86+52521714.28+18745042.86+18959328.57+109428221.42+812091772.86+1309127.42+6309658.46</f>
        <v>1429980055.8600001</v>
      </c>
      <c r="AD17" s="34">
        <f>5009600+52142857.18+308878.59+2727864.23+2056742.82+238511637.82+38429037.82+52521714.36+18745042.82+18959328.59+109428221.54+812091772.82+1309127.42+6309658.46</f>
        <v>1358551484.4700003</v>
      </c>
      <c r="AE17" s="34">
        <f>1309127.34+6309658.52</f>
        <v>7618785.859999999</v>
      </c>
      <c r="AF17" s="37">
        <f t="shared" si="0"/>
        <v>0</v>
      </c>
    </row>
    <row r="18" spans="1:32" ht="89.25" customHeight="1">
      <c r="A18" s="13"/>
      <c r="B18" s="15" t="s">
        <v>9</v>
      </c>
      <c r="C18" s="24">
        <f>P18++Q18+R18+S18+T18+U18+V18+W18+X18+Y18+Z18+AE18+AA18+AB18+AC18+AD18</f>
        <v>131036842679.02002</v>
      </c>
      <c r="D18" s="24">
        <f>SUM(D14:D17)</f>
        <v>0</v>
      </c>
      <c r="E18" s="20">
        <f aca="true" t="shared" si="1" ref="E18:O18">SUM(E17,E16,E15,E14)</f>
        <v>0</v>
      </c>
      <c r="F18" s="20">
        <f t="shared" si="1"/>
        <v>0</v>
      </c>
      <c r="G18" s="20">
        <f t="shared" si="1"/>
        <v>0</v>
      </c>
      <c r="H18" s="20">
        <f t="shared" si="1"/>
        <v>0</v>
      </c>
      <c r="I18" s="20">
        <f t="shared" si="1"/>
        <v>5500000000</v>
      </c>
      <c r="J18" s="20">
        <f>SUM(J17,J16,J15,J14)</f>
        <v>3694765</v>
      </c>
      <c r="K18" s="20">
        <f t="shared" si="1"/>
        <v>0</v>
      </c>
      <c r="L18" s="20">
        <f t="shared" si="1"/>
        <v>0</v>
      </c>
      <c r="M18" s="20">
        <f t="shared" si="1"/>
        <v>7389530</v>
      </c>
      <c r="N18" s="20">
        <f t="shared" si="1"/>
        <v>1594032701.43</v>
      </c>
      <c r="O18" s="20">
        <f t="shared" si="1"/>
        <v>0</v>
      </c>
      <c r="P18" s="23">
        <f>SUM(E18:O18)</f>
        <v>7105116996.43</v>
      </c>
      <c r="Q18" s="20">
        <f aca="true" t="shared" si="2" ref="Q18:Z18">SUM(Q17,Q16,Q15,Q14)</f>
        <v>10960298674</v>
      </c>
      <c r="R18" s="20">
        <f>SUM(R17,R16,R15,R14)</f>
        <v>27095064217.800003</v>
      </c>
      <c r="S18" s="20">
        <f t="shared" si="2"/>
        <v>22663688864.800003</v>
      </c>
      <c r="T18" s="20">
        <f t="shared" si="2"/>
        <v>23079730943.800003</v>
      </c>
      <c r="U18" s="20">
        <f>SUM(U17,U16,U15,U14)</f>
        <v>15579730943.820002</v>
      </c>
      <c r="V18" s="20">
        <f>SUM(V17,V16,V15,V14)</f>
        <v>12713136302.180002</v>
      </c>
      <c r="W18" s="20">
        <f>SUM(W17,W16,W15,W14)</f>
        <v>1521771052.1800003</v>
      </c>
      <c r="X18" s="20">
        <f t="shared" si="2"/>
        <v>1521771052.1800003</v>
      </c>
      <c r="Y18" s="20">
        <f t="shared" si="2"/>
        <v>1521771052.1800003</v>
      </c>
      <c r="Z18" s="20">
        <f t="shared" si="2"/>
        <v>1486225672.1800003</v>
      </c>
      <c r="AA18" s="20">
        <f>SUM(AA17,AA16,AA15,AA14)</f>
        <v>1486225672.23</v>
      </c>
      <c r="AB18" s="20">
        <f>SUM(AB17,AB16,AB15,AB14)</f>
        <v>1429980055.88</v>
      </c>
      <c r="AC18" s="20">
        <f>SUM(AC17,AC16,AC15,AC14)</f>
        <v>1429980055.8600001</v>
      </c>
      <c r="AD18" s="20">
        <f>SUM(AD17,AD16,AD15,AD14)</f>
        <v>1358551484.4700003</v>
      </c>
      <c r="AE18" s="20">
        <f>SUM(AE17,AE16,AE15,AE14)</f>
        <v>83799639.03</v>
      </c>
      <c r="AF18" s="3">
        <f t="shared" si="0"/>
        <v>0</v>
      </c>
    </row>
    <row r="19" spans="1:32" ht="93.75" customHeight="1">
      <c r="A19" s="13"/>
      <c r="B19" s="15" t="s">
        <v>8</v>
      </c>
      <c r="C19" s="24">
        <f>P19++Q19+R19+S19+T19+U19+V19+W19+X19+Y19+Z19+AE19+AA19+AB19+AC19+AD19</f>
        <v>131036842679.02002</v>
      </c>
      <c r="D19" s="24">
        <f aca="true" t="shared" si="3" ref="D19:M19">D12+D18</f>
        <v>0</v>
      </c>
      <c r="E19" s="24">
        <f t="shared" si="3"/>
        <v>0</v>
      </c>
      <c r="F19" s="24">
        <f t="shared" si="3"/>
        <v>0</v>
      </c>
      <c r="G19" s="24">
        <f t="shared" si="3"/>
        <v>0</v>
      </c>
      <c r="H19" s="24">
        <f t="shared" si="3"/>
        <v>0</v>
      </c>
      <c r="I19" s="24">
        <f t="shared" si="3"/>
        <v>5500000000</v>
      </c>
      <c r="J19" s="24">
        <f t="shared" si="3"/>
        <v>3694765</v>
      </c>
      <c r="K19" s="24">
        <f t="shared" si="3"/>
        <v>0</v>
      </c>
      <c r="L19" s="24">
        <f t="shared" si="3"/>
        <v>0</v>
      </c>
      <c r="M19" s="24">
        <f t="shared" si="3"/>
        <v>7389530</v>
      </c>
      <c r="N19" s="24">
        <f>N12+N18</f>
        <v>1594032701.43</v>
      </c>
      <c r="O19" s="24">
        <f>O12+O18</f>
        <v>0</v>
      </c>
      <c r="P19" s="24">
        <f>P12+P18</f>
        <v>7105116996.43</v>
      </c>
      <c r="Q19" s="24">
        <f aca="true" t="shared" si="4" ref="Q19:AE19">Q18+Q12</f>
        <v>10960298674</v>
      </c>
      <c r="R19" s="24">
        <f t="shared" si="4"/>
        <v>27095064217.800003</v>
      </c>
      <c r="S19" s="24">
        <f t="shared" si="4"/>
        <v>22663688864.800003</v>
      </c>
      <c r="T19" s="24">
        <f t="shared" si="4"/>
        <v>23079730943.800003</v>
      </c>
      <c r="U19" s="24">
        <f t="shared" si="4"/>
        <v>15579730943.820002</v>
      </c>
      <c r="V19" s="24">
        <f t="shared" si="4"/>
        <v>12713136302.180002</v>
      </c>
      <c r="W19" s="24">
        <f t="shared" si="4"/>
        <v>1521771052.1800003</v>
      </c>
      <c r="X19" s="24">
        <f t="shared" si="4"/>
        <v>1521771052.1800003</v>
      </c>
      <c r="Y19" s="24">
        <f t="shared" si="4"/>
        <v>1521771052.1800003</v>
      </c>
      <c r="Z19" s="24">
        <f t="shared" si="4"/>
        <v>1486225672.1800003</v>
      </c>
      <c r="AA19" s="24">
        <f>AA18+AA12</f>
        <v>1486225672.23</v>
      </c>
      <c r="AB19" s="24">
        <f>AB18+AB12</f>
        <v>1429980055.88</v>
      </c>
      <c r="AC19" s="24">
        <f>AC18+AC12</f>
        <v>1429980055.8600001</v>
      </c>
      <c r="AD19" s="24">
        <f>AD18+AD12</f>
        <v>1358551484.4700003</v>
      </c>
      <c r="AE19" s="24">
        <f t="shared" si="4"/>
        <v>83799639.03</v>
      </c>
      <c r="AF19" s="3">
        <f t="shared" si="0"/>
        <v>0</v>
      </c>
    </row>
    <row r="20" spans="3:16" ht="12.75">
      <c r="C20" s="5"/>
      <c r="D20" s="5"/>
      <c r="E20" s="6"/>
      <c r="F20" s="6"/>
      <c r="G20" s="6"/>
      <c r="H20" s="6"/>
      <c r="I20" s="6"/>
      <c r="J20" s="6"/>
      <c r="K20" s="6"/>
      <c r="L20" s="6"/>
      <c r="M20" s="5"/>
      <c r="N20" s="5"/>
      <c r="O20" s="5"/>
      <c r="P20" s="5"/>
    </row>
    <row r="21" spans="5:12" ht="12.75">
      <c r="E21" s="7"/>
      <c r="F21" s="7"/>
      <c r="G21" s="7"/>
      <c r="H21" s="7"/>
      <c r="I21" s="7"/>
      <c r="J21" s="7"/>
      <c r="K21" s="7"/>
      <c r="L21" s="7"/>
    </row>
    <row r="22" spans="3:16" ht="12.75">
      <c r="C22" s="8"/>
      <c r="E22" s="7"/>
      <c r="F22" s="7"/>
      <c r="G22" s="7"/>
      <c r="H22" s="7"/>
      <c r="I22" s="7"/>
      <c r="J22" s="7"/>
      <c r="K22" s="7"/>
      <c r="L22" s="7"/>
      <c r="P22" s="8"/>
    </row>
    <row r="23" spans="3:12" ht="12.75">
      <c r="C23" s="8"/>
      <c r="E23" s="7"/>
      <c r="F23" s="7"/>
      <c r="G23" s="7"/>
      <c r="H23" s="7"/>
      <c r="I23" s="7"/>
      <c r="J23" s="7"/>
      <c r="K23" s="7"/>
      <c r="L23" s="7"/>
    </row>
    <row r="24" spans="2:12" ht="12.75">
      <c r="B24" s="2"/>
      <c r="C24" s="2"/>
      <c r="D24" s="2"/>
      <c r="E24" s="7"/>
      <c r="F24" s="7"/>
      <c r="G24" s="7"/>
      <c r="H24" s="7"/>
      <c r="I24" s="7"/>
      <c r="J24" s="7"/>
      <c r="K24" s="7"/>
      <c r="L24" s="7"/>
    </row>
    <row r="25" spans="2:12" ht="12.75">
      <c r="B25" s="2"/>
      <c r="C25" s="2"/>
      <c r="D25" s="2"/>
      <c r="E25" s="7"/>
      <c r="F25" s="7"/>
      <c r="G25" s="7"/>
      <c r="H25" s="7"/>
      <c r="I25" s="7"/>
      <c r="J25" s="7"/>
      <c r="K25" s="7"/>
      <c r="L25" s="7"/>
    </row>
    <row r="26" spans="2:12" ht="12.75">
      <c r="B26" s="2"/>
      <c r="C26" s="2"/>
      <c r="D26" s="2"/>
      <c r="E26" s="7"/>
      <c r="F26" s="7"/>
      <c r="G26" s="7"/>
      <c r="H26" s="7"/>
      <c r="I26" s="7"/>
      <c r="J26" s="7"/>
      <c r="K26" s="7"/>
      <c r="L26" s="7"/>
    </row>
    <row r="27" spans="2:12" ht="12.75">
      <c r="B27" s="2"/>
      <c r="C27" s="2"/>
      <c r="D27" s="2"/>
      <c r="E27" s="7"/>
      <c r="F27" s="7"/>
      <c r="G27" s="7"/>
      <c r="H27" s="7"/>
      <c r="I27" s="7"/>
      <c r="J27" s="7"/>
      <c r="K27" s="7"/>
      <c r="L27" s="7"/>
    </row>
    <row r="28" spans="2:12" ht="12.75">
      <c r="B28" s="2"/>
      <c r="C28" s="2"/>
      <c r="D28" s="2"/>
      <c r="E28" s="7"/>
      <c r="F28" s="7"/>
      <c r="G28" s="7"/>
      <c r="H28" s="7"/>
      <c r="I28" s="7"/>
      <c r="J28" s="7"/>
      <c r="K28" s="7"/>
      <c r="L28" s="7"/>
    </row>
    <row r="29" spans="2:12" ht="12.75">
      <c r="B29" s="2"/>
      <c r="C29" s="2"/>
      <c r="D29" s="2"/>
      <c r="E29" s="7"/>
      <c r="F29" s="7"/>
      <c r="G29" s="7"/>
      <c r="H29" s="7"/>
      <c r="I29" s="7"/>
      <c r="J29" s="7"/>
      <c r="K29" s="7"/>
      <c r="L29" s="7"/>
    </row>
    <row r="30" spans="2:12" ht="12.75">
      <c r="B30" s="2"/>
      <c r="C30" s="2"/>
      <c r="D30" s="2"/>
      <c r="E30" s="7"/>
      <c r="F30" s="7"/>
      <c r="G30" s="7"/>
      <c r="H30" s="7"/>
      <c r="I30" s="7"/>
      <c r="J30" s="7"/>
      <c r="K30" s="7"/>
      <c r="L30" s="7"/>
    </row>
    <row r="31" spans="2:12" ht="12.75">
      <c r="B31" s="2"/>
      <c r="C31" s="2"/>
      <c r="D31" s="2"/>
      <c r="E31" s="7"/>
      <c r="F31" s="7"/>
      <c r="G31" s="7"/>
      <c r="H31" s="7"/>
      <c r="I31" s="7"/>
      <c r="J31" s="7"/>
      <c r="K31" s="7"/>
      <c r="L31" s="7"/>
    </row>
    <row r="32" spans="2:12" ht="12.75">
      <c r="B32" s="2"/>
      <c r="C32" s="2"/>
      <c r="D32" s="2"/>
      <c r="E32" s="7"/>
      <c r="F32" s="7"/>
      <c r="G32" s="7"/>
      <c r="H32" s="7"/>
      <c r="I32" s="7"/>
      <c r="J32" s="7"/>
      <c r="K32" s="7"/>
      <c r="L32" s="7"/>
    </row>
    <row r="33" spans="2:12" ht="12.75">
      <c r="B33" s="2"/>
      <c r="C33" s="2"/>
      <c r="D33" s="2"/>
      <c r="E33" s="7"/>
      <c r="F33" s="7"/>
      <c r="G33" s="7"/>
      <c r="H33" s="7"/>
      <c r="I33" s="7"/>
      <c r="J33" s="7"/>
      <c r="K33" s="7"/>
      <c r="L33" s="7"/>
    </row>
    <row r="34" spans="2:12" ht="12.75">
      <c r="B34" s="2"/>
      <c r="C34" s="2"/>
      <c r="D34" s="2"/>
      <c r="E34" s="7"/>
      <c r="F34" s="7"/>
      <c r="G34" s="7"/>
      <c r="H34" s="7"/>
      <c r="I34" s="7"/>
      <c r="J34" s="7"/>
      <c r="K34" s="7"/>
      <c r="L34" s="7"/>
    </row>
    <row r="35" spans="2:12" ht="12.75">
      <c r="B35" s="2"/>
      <c r="C35" s="2"/>
      <c r="D35" s="2"/>
      <c r="E35" s="7"/>
      <c r="F35" s="7"/>
      <c r="G35" s="7"/>
      <c r="H35" s="7"/>
      <c r="I35" s="7"/>
      <c r="J35" s="7"/>
      <c r="K35" s="7"/>
      <c r="L35" s="7"/>
    </row>
    <row r="36" spans="2:12" ht="12.75">
      <c r="B36" s="2"/>
      <c r="C36" s="2"/>
      <c r="D36" s="2"/>
      <c r="E36" s="7"/>
      <c r="F36" s="7"/>
      <c r="G36" s="7"/>
      <c r="H36" s="7"/>
      <c r="I36" s="7"/>
      <c r="J36" s="7"/>
      <c r="K36" s="7"/>
      <c r="L36" s="7"/>
    </row>
    <row r="37" spans="2:12" ht="12.75">
      <c r="B37" s="2"/>
      <c r="C37" s="2"/>
      <c r="D37" s="2"/>
      <c r="E37" s="7"/>
      <c r="F37" s="7"/>
      <c r="G37" s="7"/>
      <c r="H37" s="7"/>
      <c r="I37" s="7"/>
      <c r="J37" s="7"/>
      <c r="K37" s="7"/>
      <c r="L37" s="7"/>
    </row>
    <row r="38" spans="2:12" ht="12.75">
      <c r="B38" s="2"/>
      <c r="C38" s="2"/>
      <c r="D38" s="2"/>
      <c r="E38" s="7"/>
      <c r="F38" s="7"/>
      <c r="G38" s="7"/>
      <c r="H38" s="7"/>
      <c r="I38" s="7"/>
      <c r="J38" s="7"/>
      <c r="K38" s="7"/>
      <c r="L38" s="7"/>
    </row>
    <row r="39" spans="2:12" ht="12.75">
      <c r="B39" s="2"/>
      <c r="C39" s="2"/>
      <c r="D39" s="2"/>
      <c r="E39" s="7"/>
      <c r="F39" s="7"/>
      <c r="G39" s="7"/>
      <c r="H39" s="7"/>
      <c r="I39" s="7"/>
      <c r="J39" s="7"/>
      <c r="K39" s="7"/>
      <c r="L39" s="7"/>
    </row>
    <row r="40" spans="2:12" ht="12.75">
      <c r="B40" s="2"/>
      <c r="C40" s="2"/>
      <c r="D40" s="2"/>
      <c r="E40" s="7"/>
      <c r="F40" s="7"/>
      <c r="G40" s="7"/>
      <c r="H40" s="7"/>
      <c r="I40" s="7"/>
      <c r="J40" s="7"/>
      <c r="K40" s="7"/>
      <c r="L40" s="7"/>
    </row>
    <row r="41" spans="2:12" ht="12.75">
      <c r="B41" s="2"/>
      <c r="C41" s="2"/>
      <c r="D41" s="2"/>
      <c r="E41" s="7"/>
      <c r="F41" s="7"/>
      <c r="G41" s="7"/>
      <c r="H41" s="7"/>
      <c r="I41" s="7"/>
      <c r="J41" s="7"/>
      <c r="K41" s="7"/>
      <c r="L41" s="7"/>
    </row>
    <row r="42" spans="2:12" ht="12.75">
      <c r="B42" s="2"/>
      <c r="C42" s="2"/>
      <c r="D42" s="2"/>
      <c r="E42" s="7"/>
      <c r="F42" s="7"/>
      <c r="G42" s="7"/>
      <c r="H42" s="7"/>
      <c r="I42" s="7"/>
      <c r="J42" s="7"/>
      <c r="K42" s="7"/>
      <c r="L42" s="7"/>
    </row>
    <row r="43" spans="2:12" ht="12.75">
      <c r="B43" s="2"/>
      <c r="C43" s="2"/>
      <c r="D43" s="2"/>
      <c r="E43" s="7"/>
      <c r="F43" s="7"/>
      <c r="G43" s="7"/>
      <c r="H43" s="7"/>
      <c r="I43" s="7"/>
      <c r="J43" s="7"/>
      <c r="K43" s="7"/>
      <c r="L43" s="7"/>
    </row>
    <row r="44" spans="2:12" ht="12.75">
      <c r="B44" s="2"/>
      <c r="C44" s="2"/>
      <c r="D44" s="2"/>
      <c r="E44" s="7"/>
      <c r="F44" s="7"/>
      <c r="G44" s="7"/>
      <c r="H44" s="7"/>
      <c r="I44" s="7"/>
      <c r="J44" s="7"/>
      <c r="K44" s="7"/>
      <c r="L44" s="7"/>
    </row>
    <row r="45" spans="2:12" ht="12.75">
      <c r="B45" s="2"/>
      <c r="C45" s="2"/>
      <c r="D45" s="2"/>
      <c r="E45" s="7"/>
      <c r="F45" s="7"/>
      <c r="G45" s="7"/>
      <c r="H45" s="7"/>
      <c r="I45" s="7"/>
      <c r="J45" s="7"/>
      <c r="K45" s="7"/>
      <c r="L45" s="7"/>
    </row>
    <row r="46" spans="2:12" ht="12.75">
      <c r="B46" s="2"/>
      <c r="C46" s="2"/>
      <c r="D46" s="2"/>
      <c r="E46" s="7"/>
      <c r="F46" s="7"/>
      <c r="G46" s="7"/>
      <c r="H46" s="7"/>
      <c r="I46" s="7"/>
      <c r="J46" s="7"/>
      <c r="K46" s="7"/>
      <c r="L46" s="7"/>
    </row>
    <row r="47" spans="2:12" ht="12.75">
      <c r="B47" s="2"/>
      <c r="C47" s="2"/>
      <c r="D47" s="2"/>
      <c r="E47" s="7"/>
      <c r="F47" s="7"/>
      <c r="G47" s="7"/>
      <c r="H47" s="7"/>
      <c r="I47" s="7"/>
      <c r="J47" s="7"/>
      <c r="K47" s="7"/>
      <c r="L47" s="7"/>
    </row>
    <row r="48" spans="2:12" ht="12.75">
      <c r="B48" s="2"/>
      <c r="C48" s="2"/>
      <c r="D48" s="2"/>
      <c r="E48" s="7"/>
      <c r="F48" s="7"/>
      <c r="G48" s="7"/>
      <c r="H48" s="7"/>
      <c r="I48" s="7"/>
      <c r="J48" s="7"/>
      <c r="K48" s="7"/>
      <c r="L48" s="7"/>
    </row>
    <row r="49" spans="2:12" ht="12.75">
      <c r="B49" s="2"/>
      <c r="C49" s="2"/>
      <c r="D49" s="2"/>
      <c r="E49" s="7"/>
      <c r="F49" s="7"/>
      <c r="G49" s="7"/>
      <c r="H49" s="7"/>
      <c r="I49" s="7"/>
      <c r="J49" s="7"/>
      <c r="K49" s="7"/>
      <c r="L49" s="7"/>
    </row>
    <row r="50" spans="2:12" ht="12.75">
      <c r="B50" s="2"/>
      <c r="C50" s="2"/>
      <c r="D50" s="2"/>
      <c r="E50" s="7"/>
      <c r="F50" s="7"/>
      <c r="G50" s="7"/>
      <c r="H50" s="7"/>
      <c r="I50" s="7"/>
      <c r="J50" s="7"/>
      <c r="K50" s="7"/>
      <c r="L50" s="7"/>
    </row>
    <row r="51" spans="2:12" ht="12.75">
      <c r="B51" s="2"/>
      <c r="C51" s="2"/>
      <c r="D51" s="2"/>
      <c r="E51" s="7"/>
      <c r="F51" s="7"/>
      <c r="G51" s="7"/>
      <c r="H51" s="7"/>
      <c r="I51" s="7"/>
      <c r="J51" s="7"/>
      <c r="K51" s="7"/>
      <c r="L51" s="7"/>
    </row>
    <row r="52" spans="2:12" ht="12.75">
      <c r="B52" s="2"/>
      <c r="C52" s="2"/>
      <c r="D52" s="2"/>
      <c r="E52" s="7"/>
      <c r="F52" s="7"/>
      <c r="G52" s="7"/>
      <c r="H52" s="7"/>
      <c r="I52" s="7"/>
      <c r="J52" s="7"/>
      <c r="K52" s="7"/>
      <c r="L52" s="7"/>
    </row>
    <row r="53" spans="2:12" ht="12.75">
      <c r="B53" s="2"/>
      <c r="C53" s="2"/>
      <c r="D53" s="2"/>
      <c r="E53" s="7"/>
      <c r="F53" s="7"/>
      <c r="G53" s="7"/>
      <c r="H53" s="7"/>
      <c r="I53" s="7"/>
      <c r="J53" s="7"/>
      <c r="K53" s="7"/>
      <c r="L53" s="7"/>
    </row>
    <row r="54" spans="2:12" ht="12.75">
      <c r="B54" s="2"/>
      <c r="C54" s="2"/>
      <c r="D54" s="2"/>
      <c r="E54" s="7"/>
      <c r="F54" s="7"/>
      <c r="G54" s="7"/>
      <c r="H54" s="7"/>
      <c r="I54" s="7"/>
      <c r="J54" s="7"/>
      <c r="K54" s="7"/>
      <c r="L54" s="7"/>
    </row>
    <row r="55" spans="2:12" ht="12.75">
      <c r="B55" s="2"/>
      <c r="C55" s="2"/>
      <c r="D55" s="2"/>
      <c r="E55" s="7"/>
      <c r="F55" s="7"/>
      <c r="G55" s="7"/>
      <c r="H55" s="7"/>
      <c r="I55" s="7"/>
      <c r="J55" s="7"/>
      <c r="K55" s="7"/>
      <c r="L55" s="7"/>
    </row>
    <row r="56" spans="2:12" ht="12.75">
      <c r="B56" s="2"/>
      <c r="C56" s="2"/>
      <c r="D56" s="2"/>
      <c r="E56" s="7"/>
      <c r="F56" s="7"/>
      <c r="G56" s="7"/>
      <c r="H56" s="7"/>
      <c r="I56" s="7"/>
      <c r="J56" s="7"/>
      <c r="K56" s="7"/>
      <c r="L56" s="7"/>
    </row>
    <row r="57" spans="2:12" ht="12.75">
      <c r="B57" s="2"/>
      <c r="C57" s="2"/>
      <c r="D57" s="2"/>
      <c r="E57" s="7"/>
      <c r="F57" s="7"/>
      <c r="G57" s="7"/>
      <c r="H57" s="7"/>
      <c r="I57" s="7"/>
      <c r="J57" s="7"/>
      <c r="K57" s="7"/>
      <c r="L57" s="7"/>
    </row>
    <row r="58" spans="2:12" ht="12.75">
      <c r="B58" s="2"/>
      <c r="C58" s="2"/>
      <c r="D58" s="2"/>
      <c r="E58" s="7"/>
      <c r="F58" s="7"/>
      <c r="G58" s="7"/>
      <c r="H58" s="7"/>
      <c r="I58" s="7"/>
      <c r="J58" s="7"/>
      <c r="K58" s="7"/>
      <c r="L58" s="7"/>
    </row>
    <row r="59" spans="2:12" ht="12.75">
      <c r="B59" s="2"/>
      <c r="C59" s="2"/>
      <c r="D59" s="2"/>
      <c r="E59" s="7"/>
      <c r="F59" s="7"/>
      <c r="G59" s="7"/>
      <c r="H59" s="7"/>
      <c r="I59" s="7"/>
      <c r="J59" s="7"/>
      <c r="K59" s="7"/>
      <c r="L59" s="7"/>
    </row>
    <row r="60" spans="2:12" ht="12.75">
      <c r="B60" s="2"/>
      <c r="C60" s="2"/>
      <c r="D60" s="2"/>
      <c r="E60" s="7"/>
      <c r="F60" s="7"/>
      <c r="G60" s="7"/>
      <c r="H60" s="7"/>
      <c r="I60" s="7"/>
      <c r="J60" s="7"/>
      <c r="K60" s="7"/>
      <c r="L60" s="7"/>
    </row>
    <row r="61" spans="2:12" ht="12.75">
      <c r="B61" s="2"/>
      <c r="C61" s="2"/>
      <c r="D61" s="2"/>
      <c r="E61" s="7"/>
      <c r="F61" s="7"/>
      <c r="G61" s="7"/>
      <c r="H61" s="7"/>
      <c r="I61" s="7"/>
      <c r="J61" s="7"/>
      <c r="K61" s="7"/>
      <c r="L61" s="7"/>
    </row>
    <row r="62" spans="2:12" ht="12.75">
      <c r="B62" s="2"/>
      <c r="C62" s="2"/>
      <c r="D62" s="2"/>
      <c r="E62" s="7"/>
      <c r="F62" s="7"/>
      <c r="G62" s="7"/>
      <c r="H62" s="7"/>
      <c r="I62" s="7"/>
      <c r="J62" s="7"/>
      <c r="K62" s="7"/>
      <c r="L62" s="7"/>
    </row>
    <row r="63" spans="2:12" ht="12.75">
      <c r="B63" s="2"/>
      <c r="C63" s="2"/>
      <c r="D63" s="2"/>
      <c r="E63" s="7"/>
      <c r="F63" s="7"/>
      <c r="G63" s="7"/>
      <c r="H63" s="7"/>
      <c r="I63" s="7"/>
      <c r="J63" s="7"/>
      <c r="K63" s="7"/>
      <c r="L63" s="7"/>
    </row>
    <row r="64" spans="2:12" ht="12.75">
      <c r="B64" s="2"/>
      <c r="C64" s="2"/>
      <c r="D64" s="2"/>
      <c r="E64" s="7"/>
      <c r="F64" s="7"/>
      <c r="G64" s="7"/>
      <c r="H64" s="7"/>
      <c r="I64" s="7"/>
      <c r="J64" s="7"/>
      <c r="K64" s="7"/>
      <c r="L64" s="7"/>
    </row>
    <row r="65" spans="2:12" ht="12.75">
      <c r="B65" s="2"/>
      <c r="C65" s="2"/>
      <c r="D65" s="2"/>
      <c r="E65" s="7"/>
      <c r="F65" s="7"/>
      <c r="G65" s="7"/>
      <c r="H65" s="7"/>
      <c r="I65" s="7"/>
      <c r="J65" s="7"/>
      <c r="K65" s="7"/>
      <c r="L65" s="7"/>
    </row>
    <row r="66" spans="2:12" ht="12.75">
      <c r="B66" s="2"/>
      <c r="C66" s="2"/>
      <c r="D66" s="2"/>
      <c r="E66" s="7"/>
      <c r="F66" s="7"/>
      <c r="G66" s="7"/>
      <c r="H66" s="7"/>
      <c r="I66" s="7"/>
      <c r="J66" s="7"/>
      <c r="K66" s="7"/>
      <c r="L66" s="7"/>
    </row>
    <row r="67" spans="2:12" ht="12.75">
      <c r="B67" s="2"/>
      <c r="C67" s="2"/>
      <c r="D67" s="2"/>
      <c r="E67" s="7"/>
      <c r="F67" s="7"/>
      <c r="G67" s="7"/>
      <c r="H67" s="7"/>
      <c r="I67" s="7"/>
      <c r="J67" s="7"/>
      <c r="K67" s="7"/>
      <c r="L67" s="7"/>
    </row>
    <row r="68" spans="2:12" ht="12.75">
      <c r="B68" s="2"/>
      <c r="C68" s="2"/>
      <c r="D68" s="2"/>
      <c r="E68" s="7"/>
      <c r="F68" s="7"/>
      <c r="G68" s="7"/>
      <c r="H68" s="7"/>
      <c r="I68" s="7"/>
      <c r="J68" s="7"/>
      <c r="K68" s="7"/>
      <c r="L68" s="7"/>
    </row>
    <row r="69" spans="2:12" ht="12.75">
      <c r="B69" s="2"/>
      <c r="C69" s="2"/>
      <c r="D69" s="2"/>
      <c r="E69" s="7"/>
      <c r="F69" s="7"/>
      <c r="G69" s="7"/>
      <c r="H69" s="7"/>
      <c r="I69" s="7"/>
      <c r="J69" s="7"/>
      <c r="K69" s="7"/>
      <c r="L69" s="7"/>
    </row>
    <row r="70" spans="2:12" ht="12.75">
      <c r="B70" s="2"/>
      <c r="C70" s="2"/>
      <c r="D70" s="2"/>
      <c r="E70" s="7"/>
      <c r="F70" s="7"/>
      <c r="G70" s="7"/>
      <c r="H70" s="7"/>
      <c r="I70" s="7"/>
      <c r="J70" s="7"/>
      <c r="K70" s="7"/>
      <c r="L70" s="7"/>
    </row>
    <row r="71" spans="2:12" ht="12.75">
      <c r="B71" s="2"/>
      <c r="C71" s="2"/>
      <c r="D71" s="2"/>
      <c r="E71" s="7"/>
      <c r="F71" s="7"/>
      <c r="G71" s="7"/>
      <c r="H71" s="7"/>
      <c r="I71" s="7"/>
      <c r="J71" s="7"/>
      <c r="K71" s="7"/>
      <c r="L71" s="7"/>
    </row>
    <row r="72" spans="2:12" ht="12.75">
      <c r="B72" s="2"/>
      <c r="C72" s="2"/>
      <c r="D72" s="2"/>
      <c r="E72" s="7"/>
      <c r="F72" s="7"/>
      <c r="G72" s="7"/>
      <c r="H72" s="7"/>
      <c r="I72" s="7"/>
      <c r="J72" s="7"/>
      <c r="K72" s="7"/>
      <c r="L72" s="7"/>
    </row>
    <row r="73" spans="2:12" ht="12.75">
      <c r="B73" s="2"/>
      <c r="C73" s="2"/>
      <c r="D73" s="2"/>
      <c r="E73" s="7"/>
      <c r="F73" s="7"/>
      <c r="G73" s="7"/>
      <c r="H73" s="7"/>
      <c r="I73" s="7"/>
      <c r="J73" s="7"/>
      <c r="K73" s="7"/>
      <c r="L73" s="7"/>
    </row>
    <row r="74" spans="2:12" ht="12.75">
      <c r="B74" s="2"/>
      <c r="C74" s="2"/>
      <c r="D74" s="2"/>
      <c r="E74" s="7"/>
      <c r="F74" s="7"/>
      <c r="G74" s="7"/>
      <c r="H74" s="7"/>
      <c r="I74" s="7"/>
      <c r="J74" s="7"/>
      <c r="K74" s="7"/>
      <c r="L74" s="7"/>
    </row>
    <row r="75" spans="2:12" ht="12.75">
      <c r="B75" s="2"/>
      <c r="C75" s="2"/>
      <c r="D75" s="2"/>
      <c r="E75" s="7"/>
      <c r="F75" s="7"/>
      <c r="G75" s="7"/>
      <c r="H75" s="7"/>
      <c r="I75" s="7"/>
      <c r="J75" s="7"/>
      <c r="K75" s="7"/>
      <c r="L75" s="7"/>
    </row>
    <row r="76" spans="2:12" ht="12.75">
      <c r="B76" s="2"/>
      <c r="C76" s="2"/>
      <c r="D76" s="2"/>
      <c r="E76" s="7"/>
      <c r="F76" s="7"/>
      <c r="G76" s="7"/>
      <c r="H76" s="7"/>
      <c r="I76" s="7"/>
      <c r="J76" s="7"/>
      <c r="K76" s="7"/>
      <c r="L76" s="7"/>
    </row>
    <row r="77" spans="2:12" ht="12.75">
      <c r="B77" s="2"/>
      <c r="C77" s="2"/>
      <c r="D77" s="2"/>
      <c r="E77" s="7"/>
      <c r="F77" s="7"/>
      <c r="G77" s="7"/>
      <c r="H77" s="7"/>
      <c r="I77" s="7"/>
      <c r="J77" s="7"/>
      <c r="K77" s="7"/>
      <c r="L77" s="7"/>
    </row>
    <row r="78" spans="2:12" ht="12.75">
      <c r="B78" s="2"/>
      <c r="C78" s="2"/>
      <c r="D78" s="2"/>
      <c r="E78" s="7"/>
      <c r="F78" s="7"/>
      <c r="G78" s="7"/>
      <c r="H78" s="7"/>
      <c r="I78" s="7"/>
      <c r="J78" s="7"/>
      <c r="K78" s="7"/>
      <c r="L78" s="7"/>
    </row>
    <row r="79" spans="2:12" ht="12.75">
      <c r="B79" s="2"/>
      <c r="C79" s="2"/>
      <c r="D79" s="2"/>
      <c r="E79" s="7"/>
      <c r="F79" s="7"/>
      <c r="G79" s="7"/>
      <c r="H79" s="7"/>
      <c r="I79" s="7"/>
      <c r="J79" s="7"/>
      <c r="K79" s="7"/>
      <c r="L79" s="7"/>
    </row>
    <row r="80" spans="2:12" ht="12.75">
      <c r="B80" s="2"/>
      <c r="C80" s="2"/>
      <c r="D80" s="2"/>
      <c r="E80" s="7"/>
      <c r="F80" s="7"/>
      <c r="G80" s="7"/>
      <c r="H80" s="7"/>
      <c r="I80" s="7"/>
      <c r="J80" s="7"/>
      <c r="K80" s="7"/>
      <c r="L80" s="7"/>
    </row>
    <row r="81" spans="2:12" ht="12.75">
      <c r="B81" s="2"/>
      <c r="C81" s="2"/>
      <c r="D81" s="2"/>
      <c r="E81" s="7"/>
      <c r="F81" s="7"/>
      <c r="G81" s="7"/>
      <c r="H81" s="7"/>
      <c r="I81" s="7"/>
      <c r="J81" s="7"/>
      <c r="K81" s="7"/>
      <c r="L81" s="7"/>
    </row>
    <row r="82" spans="2:12" ht="12.75">
      <c r="B82" s="2"/>
      <c r="C82" s="2"/>
      <c r="D82" s="2"/>
      <c r="E82" s="7"/>
      <c r="F82" s="7"/>
      <c r="G82" s="7"/>
      <c r="H82" s="7"/>
      <c r="I82" s="7"/>
      <c r="J82" s="7"/>
      <c r="K82" s="7"/>
      <c r="L82" s="7"/>
    </row>
    <row r="83" spans="2:12" ht="12.75">
      <c r="B83" s="2"/>
      <c r="C83" s="2"/>
      <c r="D83" s="2"/>
      <c r="E83" s="7"/>
      <c r="F83" s="7"/>
      <c r="G83" s="7"/>
      <c r="H83" s="7"/>
      <c r="I83" s="7"/>
      <c r="J83" s="7"/>
      <c r="K83" s="7"/>
      <c r="L83" s="7"/>
    </row>
    <row r="84" spans="2:12" ht="12.75">
      <c r="B84" s="2"/>
      <c r="C84" s="2"/>
      <c r="D84" s="2"/>
      <c r="E84" s="7"/>
      <c r="F84" s="7"/>
      <c r="G84" s="7"/>
      <c r="H84" s="7"/>
      <c r="I84" s="7"/>
      <c r="J84" s="7"/>
      <c r="K84" s="7"/>
      <c r="L84" s="7"/>
    </row>
    <row r="85" spans="2:12" ht="12.75">
      <c r="B85" s="2"/>
      <c r="C85" s="2"/>
      <c r="D85" s="2"/>
      <c r="E85" s="7"/>
      <c r="F85" s="7"/>
      <c r="G85" s="7"/>
      <c r="H85" s="7"/>
      <c r="I85" s="7"/>
      <c r="J85" s="7"/>
      <c r="K85" s="7"/>
      <c r="L85" s="7"/>
    </row>
    <row r="86" spans="2:12" ht="12.75">
      <c r="B86" s="2"/>
      <c r="C86" s="2"/>
      <c r="D86" s="2"/>
      <c r="E86" s="7"/>
      <c r="F86" s="7"/>
      <c r="G86" s="7"/>
      <c r="H86" s="7"/>
      <c r="I86" s="7"/>
      <c r="J86" s="7"/>
      <c r="K86" s="7"/>
      <c r="L86" s="7"/>
    </row>
    <row r="87" spans="2:12" ht="12.75">
      <c r="B87" s="2"/>
      <c r="C87" s="2"/>
      <c r="D87" s="2"/>
      <c r="E87" s="7"/>
      <c r="F87" s="7"/>
      <c r="G87" s="7"/>
      <c r="H87" s="7"/>
      <c r="I87" s="7"/>
      <c r="J87" s="7"/>
      <c r="K87" s="7"/>
      <c r="L87" s="7"/>
    </row>
    <row r="88" spans="2:12" ht="12.75">
      <c r="B88" s="2"/>
      <c r="C88" s="2"/>
      <c r="D88" s="2"/>
      <c r="E88" s="7"/>
      <c r="F88" s="7"/>
      <c r="G88" s="7"/>
      <c r="H88" s="7"/>
      <c r="I88" s="7"/>
      <c r="J88" s="7"/>
      <c r="K88" s="7"/>
      <c r="L88" s="7"/>
    </row>
    <row r="89" spans="2:12" ht="12.75">
      <c r="B89" s="2"/>
      <c r="C89" s="2"/>
      <c r="D89" s="2"/>
      <c r="E89" s="7"/>
      <c r="F89" s="7"/>
      <c r="G89" s="7"/>
      <c r="H89" s="7"/>
      <c r="I89" s="7"/>
      <c r="J89" s="7"/>
      <c r="K89" s="7"/>
      <c r="L89" s="7"/>
    </row>
    <row r="90" spans="2:12" ht="12.75">
      <c r="B90" s="2"/>
      <c r="C90" s="2"/>
      <c r="D90" s="2"/>
      <c r="E90" s="7"/>
      <c r="F90" s="7"/>
      <c r="G90" s="7"/>
      <c r="H90" s="7"/>
      <c r="I90" s="7"/>
      <c r="J90" s="7"/>
      <c r="K90" s="7"/>
      <c r="L90" s="7"/>
    </row>
    <row r="91" spans="2:12" ht="12.75">
      <c r="B91" s="2"/>
      <c r="C91" s="2"/>
      <c r="D91" s="2"/>
      <c r="E91" s="7"/>
      <c r="F91" s="7"/>
      <c r="G91" s="7"/>
      <c r="H91" s="7"/>
      <c r="I91" s="7"/>
      <c r="J91" s="7"/>
      <c r="K91" s="7"/>
      <c r="L91" s="7"/>
    </row>
    <row r="92" spans="2:12" ht="12.75">
      <c r="B92" s="2"/>
      <c r="C92" s="2"/>
      <c r="D92" s="2"/>
      <c r="E92" s="7"/>
      <c r="F92" s="7"/>
      <c r="G92" s="7"/>
      <c r="H92" s="7"/>
      <c r="I92" s="7"/>
      <c r="J92" s="7"/>
      <c r="K92" s="7"/>
      <c r="L92" s="7"/>
    </row>
    <row r="93" spans="2:12" ht="12.75">
      <c r="B93" s="2"/>
      <c r="C93" s="2"/>
      <c r="D93" s="2"/>
      <c r="E93" s="7"/>
      <c r="F93" s="7"/>
      <c r="G93" s="7"/>
      <c r="H93" s="7"/>
      <c r="I93" s="7"/>
      <c r="J93" s="7"/>
      <c r="K93" s="7"/>
      <c r="L93" s="7"/>
    </row>
    <row r="94" spans="2:12" ht="12.75">
      <c r="B94" s="2"/>
      <c r="C94" s="2"/>
      <c r="D94" s="2"/>
      <c r="E94" s="7"/>
      <c r="F94" s="7"/>
      <c r="G94" s="7"/>
      <c r="H94" s="7"/>
      <c r="I94" s="7"/>
      <c r="J94" s="7"/>
      <c r="K94" s="7"/>
      <c r="L94" s="7"/>
    </row>
    <row r="95" spans="2:12" ht="12.75">
      <c r="B95" s="2"/>
      <c r="C95" s="2"/>
      <c r="D95" s="2"/>
      <c r="E95" s="7"/>
      <c r="F95" s="7"/>
      <c r="G95" s="7"/>
      <c r="H95" s="7"/>
      <c r="I95" s="7"/>
      <c r="J95" s="7"/>
      <c r="K95" s="7"/>
      <c r="L95" s="7"/>
    </row>
    <row r="96" spans="2:12" ht="12.75">
      <c r="B96" s="2"/>
      <c r="C96" s="2"/>
      <c r="D96" s="2"/>
      <c r="E96" s="7"/>
      <c r="F96" s="7"/>
      <c r="G96" s="7"/>
      <c r="H96" s="7"/>
      <c r="I96" s="7"/>
      <c r="J96" s="7"/>
      <c r="K96" s="7"/>
      <c r="L96" s="7"/>
    </row>
    <row r="97" spans="2:12" ht="12.75">
      <c r="B97" s="2"/>
      <c r="C97" s="2"/>
      <c r="D97" s="2"/>
      <c r="E97" s="7"/>
      <c r="F97" s="7"/>
      <c r="G97" s="7"/>
      <c r="H97" s="7"/>
      <c r="I97" s="7"/>
      <c r="J97" s="7"/>
      <c r="K97" s="7"/>
      <c r="L97" s="7"/>
    </row>
    <row r="98" spans="2:12" ht="12.75">
      <c r="B98" s="2"/>
      <c r="C98" s="2"/>
      <c r="D98" s="2"/>
      <c r="E98" s="7"/>
      <c r="F98" s="7"/>
      <c r="G98" s="7"/>
      <c r="H98" s="7"/>
      <c r="I98" s="7"/>
      <c r="J98" s="7"/>
      <c r="K98" s="7"/>
      <c r="L98" s="7"/>
    </row>
    <row r="99" spans="2:12" ht="12.75">
      <c r="B99" s="2"/>
      <c r="C99" s="2"/>
      <c r="D99" s="2"/>
      <c r="E99" s="7"/>
      <c r="F99" s="7"/>
      <c r="G99" s="7"/>
      <c r="H99" s="7"/>
      <c r="I99" s="7"/>
      <c r="J99" s="7"/>
      <c r="K99" s="7"/>
      <c r="L99" s="7"/>
    </row>
    <row r="100" spans="2:12" ht="12.75">
      <c r="B100" s="2"/>
      <c r="C100" s="2"/>
      <c r="D100" s="2"/>
      <c r="E100" s="7"/>
      <c r="F100" s="7"/>
      <c r="G100" s="7"/>
      <c r="H100" s="7"/>
      <c r="I100" s="7"/>
      <c r="J100" s="7"/>
      <c r="K100" s="7"/>
      <c r="L100" s="7"/>
    </row>
    <row r="101" spans="2:12" ht="12.75">
      <c r="B101" s="2"/>
      <c r="C101" s="2"/>
      <c r="D101" s="2"/>
      <c r="E101" s="7"/>
      <c r="F101" s="7"/>
      <c r="G101" s="7"/>
      <c r="H101" s="7"/>
      <c r="I101" s="7"/>
      <c r="J101" s="7"/>
      <c r="K101" s="7"/>
      <c r="L101" s="7"/>
    </row>
    <row r="102" spans="2:12" ht="12.75">
      <c r="B102" s="2"/>
      <c r="C102" s="2"/>
      <c r="D102" s="2"/>
      <c r="E102" s="7"/>
      <c r="F102" s="7"/>
      <c r="G102" s="7"/>
      <c r="H102" s="7"/>
      <c r="I102" s="7"/>
      <c r="J102" s="7"/>
      <c r="K102" s="7"/>
      <c r="L102" s="7"/>
    </row>
    <row r="103" spans="2:12" ht="12.75">
      <c r="B103" s="2"/>
      <c r="C103" s="2"/>
      <c r="D103" s="2"/>
      <c r="E103" s="7"/>
      <c r="F103" s="7"/>
      <c r="G103" s="7"/>
      <c r="H103" s="7"/>
      <c r="I103" s="7"/>
      <c r="J103" s="7"/>
      <c r="K103" s="7"/>
      <c r="L103" s="7"/>
    </row>
    <row r="104" spans="2:12" ht="12.75">
      <c r="B104" s="2"/>
      <c r="C104" s="2"/>
      <c r="D104" s="2"/>
      <c r="E104" s="7"/>
      <c r="F104" s="7"/>
      <c r="G104" s="7"/>
      <c r="H104" s="7"/>
      <c r="I104" s="7"/>
      <c r="J104" s="7"/>
      <c r="K104" s="7"/>
      <c r="L104" s="7"/>
    </row>
    <row r="105" spans="2:12" ht="12.75">
      <c r="B105" s="2"/>
      <c r="C105" s="2"/>
      <c r="D105" s="2"/>
      <c r="E105" s="7"/>
      <c r="F105" s="7"/>
      <c r="G105" s="7"/>
      <c r="H105" s="7"/>
      <c r="I105" s="7"/>
      <c r="J105" s="7"/>
      <c r="K105" s="7"/>
      <c r="L105" s="7"/>
    </row>
    <row r="106" spans="2:12" ht="12.75">
      <c r="B106" s="2"/>
      <c r="C106" s="2"/>
      <c r="D106" s="2"/>
      <c r="E106" s="7"/>
      <c r="F106" s="7"/>
      <c r="G106" s="7"/>
      <c r="H106" s="7"/>
      <c r="I106" s="7"/>
      <c r="J106" s="7"/>
      <c r="K106" s="7"/>
      <c r="L106" s="7"/>
    </row>
    <row r="107" spans="2:12" ht="12.75">
      <c r="B107" s="2"/>
      <c r="C107" s="2"/>
      <c r="D107" s="2"/>
      <c r="E107" s="7"/>
      <c r="F107" s="7"/>
      <c r="G107" s="7"/>
      <c r="H107" s="7"/>
      <c r="I107" s="7"/>
      <c r="J107" s="7"/>
      <c r="K107" s="7"/>
      <c r="L107" s="7"/>
    </row>
    <row r="108" spans="2:12" ht="12.75">
      <c r="B108" s="2"/>
      <c r="C108" s="2"/>
      <c r="D108" s="2"/>
      <c r="E108" s="7"/>
      <c r="F108" s="7"/>
      <c r="G108" s="7"/>
      <c r="H108" s="7"/>
      <c r="I108" s="7"/>
      <c r="J108" s="7"/>
      <c r="K108" s="7"/>
      <c r="L108" s="7"/>
    </row>
    <row r="109" spans="2:12" ht="12.75">
      <c r="B109" s="2"/>
      <c r="C109" s="2"/>
      <c r="D109" s="2"/>
      <c r="E109" s="7"/>
      <c r="F109" s="7"/>
      <c r="G109" s="7"/>
      <c r="H109" s="7"/>
      <c r="I109" s="7"/>
      <c r="J109" s="7"/>
      <c r="K109" s="7"/>
      <c r="L109" s="7"/>
    </row>
    <row r="110" spans="2:12" ht="12.75">
      <c r="B110" s="2"/>
      <c r="C110" s="2"/>
      <c r="D110" s="2"/>
      <c r="E110" s="7"/>
      <c r="F110" s="7"/>
      <c r="G110" s="7"/>
      <c r="H110" s="7"/>
      <c r="I110" s="7"/>
      <c r="J110" s="7"/>
      <c r="K110" s="7"/>
      <c r="L110" s="7"/>
    </row>
    <row r="111" spans="2:12" ht="12.75">
      <c r="B111" s="2"/>
      <c r="C111" s="2"/>
      <c r="D111" s="2"/>
      <c r="E111" s="7"/>
      <c r="F111" s="7"/>
      <c r="G111" s="7"/>
      <c r="H111" s="7"/>
      <c r="I111" s="7"/>
      <c r="J111" s="7"/>
      <c r="K111" s="7"/>
      <c r="L111" s="7"/>
    </row>
    <row r="112" spans="2:12" ht="12.75">
      <c r="B112" s="2"/>
      <c r="C112" s="2"/>
      <c r="D112" s="2"/>
      <c r="E112" s="7"/>
      <c r="F112" s="7"/>
      <c r="G112" s="7"/>
      <c r="H112" s="7"/>
      <c r="I112" s="7"/>
      <c r="J112" s="7"/>
      <c r="K112" s="7"/>
      <c r="L112" s="7"/>
    </row>
    <row r="113" spans="2:12" ht="12.75">
      <c r="B113" s="2"/>
      <c r="C113" s="2"/>
      <c r="D113" s="2"/>
      <c r="E113" s="7"/>
      <c r="F113" s="7"/>
      <c r="G113" s="7"/>
      <c r="H113" s="7"/>
      <c r="I113" s="7"/>
      <c r="J113" s="7"/>
      <c r="K113" s="7"/>
      <c r="L113" s="7"/>
    </row>
    <row r="114" spans="2:12" ht="12.75">
      <c r="B114" s="2"/>
      <c r="C114" s="2"/>
      <c r="D114" s="2"/>
      <c r="E114" s="7"/>
      <c r="F114" s="7"/>
      <c r="G114" s="7"/>
      <c r="H114" s="7"/>
      <c r="I114" s="7"/>
      <c r="J114" s="7"/>
      <c r="K114" s="7"/>
      <c r="L114" s="7"/>
    </row>
    <row r="115" spans="2:12" ht="12.75">
      <c r="B115" s="2"/>
      <c r="C115" s="2"/>
      <c r="D115" s="2"/>
      <c r="E115" s="7"/>
      <c r="F115" s="7"/>
      <c r="G115" s="7"/>
      <c r="H115" s="7"/>
      <c r="I115" s="7"/>
      <c r="J115" s="7"/>
      <c r="K115" s="7"/>
      <c r="L115" s="7"/>
    </row>
    <row r="116" spans="2:12" ht="12.75">
      <c r="B116" s="2"/>
      <c r="C116" s="2"/>
      <c r="D116" s="2"/>
      <c r="E116" s="7"/>
      <c r="F116" s="7"/>
      <c r="G116" s="7"/>
      <c r="H116" s="7"/>
      <c r="I116" s="7"/>
      <c r="J116" s="7"/>
      <c r="K116" s="7"/>
      <c r="L116" s="7"/>
    </row>
    <row r="117" spans="2:12" ht="12.75">
      <c r="B117" s="2"/>
      <c r="C117" s="2"/>
      <c r="D117" s="2"/>
      <c r="E117" s="7"/>
      <c r="F117" s="7"/>
      <c r="G117" s="7"/>
      <c r="H117" s="7"/>
      <c r="I117" s="7"/>
      <c r="J117" s="7"/>
      <c r="K117" s="7"/>
      <c r="L117" s="7"/>
    </row>
    <row r="118" spans="2:12" ht="12.75">
      <c r="B118" s="2"/>
      <c r="C118" s="2"/>
      <c r="D118" s="2"/>
      <c r="E118" s="7"/>
      <c r="F118" s="7"/>
      <c r="G118" s="7"/>
      <c r="H118" s="7"/>
      <c r="I118" s="7"/>
      <c r="J118" s="7"/>
      <c r="K118" s="7"/>
      <c r="L118" s="7"/>
    </row>
    <row r="119" spans="2:12" ht="12.75">
      <c r="B119" s="2"/>
      <c r="C119" s="2"/>
      <c r="D119" s="2"/>
      <c r="E119" s="7"/>
      <c r="F119" s="7"/>
      <c r="G119" s="7"/>
      <c r="H119" s="7"/>
      <c r="I119" s="7"/>
      <c r="J119" s="7"/>
      <c r="K119" s="7"/>
      <c r="L119" s="7"/>
    </row>
    <row r="120" spans="2:12" ht="12.75">
      <c r="B120" s="2"/>
      <c r="C120" s="2"/>
      <c r="D120" s="2"/>
      <c r="E120" s="7"/>
      <c r="F120" s="7"/>
      <c r="G120" s="7"/>
      <c r="H120" s="7"/>
      <c r="I120" s="7"/>
      <c r="J120" s="7"/>
      <c r="K120" s="7"/>
      <c r="L120" s="7"/>
    </row>
    <row r="121" spans="2:12" ht="12.75">
      <c r="B121" s="2"/>
      <c r="C121" s="2"/>
      <c r="D121" s="2"/>
      <c r="E121" s="7"/>
      <c r="F121" s="7"/>
      <c r="G121" s="7"/>
      <c r="H121" s="7"/>
      <c r="I121" s="7"/>
      <c r="J121" s="7"/>
      <c r="K121" s="7"/>
      <c r="L121" s="7"/>
    </row>
    <row r="122" spans="2:12" ht="12.75">
      <c r="B122" s="2"/>
      <c r="C122" s="2"/>
      <c r="D122" s="2"/>
      <c r="E122" s="7"/>
      <c r="F122" s="7"/>
      <c r="G122" s="7"/>
      <c r="H122" s="7"/>
      <c r="I122" s="7"/>
      <c r="J122" s="7"/>
      <c r="K122" s="7"/>
      <c r="L122" s="7"/>
    </row>
    <row r="123" spans="2:12" ht="12.75">
      <c r="B123" s="2"/>
      <c r="C123" s="2"/>
      <c r="D123" s="2"/>
      <c r="E123" s="7"/>
      <c r="F123" s="7"/>
      <c r="G123" s="7"/>
      <c r="H123" s="7"/>
      <c r="I123" s="7"/>
      <c r="J123" s="7"/>
      <c r="K123" s="7"/>
      <c r="L123" s="7"/>
    </row>
    <row r="124" spans="2:12" ht="12.75">
      <c r="B124" s="2"/>
      <c r="C124" s="2"/>
      <c r="D124" s="2"/>
      <c r="E124" s="7"/>
      <c r="F124" s="7"/>
      <c r="G124" s="7"/>
      <c r="H124" s="7"/>
      <c r="I124" s="7"/>
      <c r="J124" s="7"/>
      <c r="K124" s="7"/>
      <c r="L124" s="7"/>
    </row>
    <row r="125" spans="2:12" ht="12.75">
      <c r="B125" s="2"/>
      <c r="C125" s="2"/>
      <c r="D125" s="2"/>
      <c r="E125" s="7"/>
      <c r="F125" s="7"/>
      <c r="G125" s="7"/>
      <c r="H125" s="7"/>
      <c r="I125" s="7"/>
      <c r="J125" s="7"/>
      <c r="K125" s="7"/>
      <c r="L125" s="7"/>
    </row>
    <row r="126" spans="2:12" ht="12.75">
      <c r="B126" s="2"/>
      <c r="C126" s="2"/>
      <c r="D126" s="2"/>
      <c r="E126" s="7"/>
      <c r="F126" s="7"/>
      <c r="G126" s="7"/>
      <c r="H126" s="7"/>
      <c r="I126" s="7"/>
      <c r="J126" s="7"/>
      <c r="K126" s="7"/>
      <c r="L126" s="7"/>
    </row>
    <row r="127" spans="2:12" ht="12.75">
      <c r="B127" s="2"/>
      <c r="C127" s="2"/>
      <c r="D127" s="2"/>
      <c r="E127" s="7"/>
      <c r="F127" s="7"/>
      <c r="G127" s="7"/>
      <c r="H127" s="7"/>
      <c r="I127" s="7"/>
      <c r="J127" s="7"/>
      <c r="K127" s="7"/>
      <c r="L127" s="7"/>
    </row>
    <row r="128" spans="2:12" ht="12.75">
      <c r="B128" s="2"/>
      <c r="C128" s="2"/>
      <c r="D128" s="2"/>
      <c r="E128" s="7"/>
      <c r="F128" s="7"/>
      <c r="G128" s="7"/>
      <c r="H128" s="7"/>
      <c r="I128" s="7"/>
      <c r="J128" s="7"/>
      <c r="K128" s="7"/>
      <c r="L128" s="7"/>
    </row>
    <row r="129" spans="2:12" ht="12.75">
      <c r="B129" s="2"/>
      <c r="C129" s="2"/>
      <c r="D129" s="2"/>
      <c r="E129" s="7"/>
      <c r="F129" s="7"/>
      <c r="G129" s="7"/>
      <c r="H129" s="7"/>
      <c r="I129" s="7"/>
      <c r="J129" s="7"/>
      <c r="K129" s="7"/>
      <c r="L129" s="7"/>
    </row>
    <row r="130" spans="2:12" ht="12.75">
      <c r="B130" s="2"/>
      <c r="C130" s="2"/>
      <c r="D130" s="2"/>
      <c r="E130" s="7"/>
      <c r="F130" s="7"/>
      <c r="G130" s="7"/>
      <c r="H130" s="7"/>
      <c r="I130" s="7"/>
      <c r="J130" s="7"/>
      <c r="K130" s="7"/>
      <c r="L130" s="7"/>
    </row>
    <row r="131" spans="2:12" ht="12.75">
      <c r="B131" s="2"/>
      <c r="C131" s="2"/>
      <c r="D131" s="2"/>
      <c r="E131" s="7"/>
      <c r="F131" s="7"/>
      <c r="G131" s="7"/>
      <c r="H131" s="7"/>
      <c r="I131" s="7"/>
      <c r="J131" s="7"/>
      <c r="K131" s="7"/>
      <c r="L131" s="7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16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2:16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2:16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2:16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2:16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2:16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2:16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2:16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2:16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2:16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2:16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2:16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2:16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2:16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2:16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2:16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2:16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2:16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2:16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2:16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2:16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2:16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2:16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2:16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2:16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2:16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2:16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2:16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2:16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2:16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2:16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2:16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2:16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2:16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2:16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2:16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2:16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2:16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2:16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2:16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2:16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2:16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2:16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2:16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2:16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2:16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2:16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2:16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2:16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2:16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2:16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2:16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2:16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2:16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2:16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2:16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2:16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2:16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2:16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2:16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2:16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2:16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2:16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2:16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2:16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2:16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2:16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2:16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2:16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2:16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2:16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2:16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2:16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2:16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2:16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2:16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2:16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2:16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2:16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2:16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2:16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2:16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2:16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2:16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2:16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2:16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2:16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2:16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16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</sheetData>
  <sheetProtection formatCells="0" formatColumns="0" formatRows="0" insertColumns="0" insertRows="0" insertHyperlinks="0" deleteColumns="0" deleteRows="0" sort="0" autoFilter="0" pivotTables="0"/>
  <mergeCells count="39">
    <mergeCell ref="B6:B9"/>
    <mergeCell ref="C6:C7"/>
    <mergeCell ref="E10:AE10"/>
    <mergeCell ref="I8:I9"/>
    <mergeCell ref="V7:V9"/>
    <mergeCell ref="AA7:AA9"/>
    <mergeCell ref="AB7:AB9"/>
    <mergeCell ref="E8:E9"/>
    <mergeCell ref="X7:X9"/>
    <mergeCell ref="O8:O9"/>
    <mergeCell ref="AC7:AC9"/>
    <mergeCell ref="G8:G9"/>
    <mergeCell ref="Z7:Z9"/>
    <mergeCell ref="R7:R9"/>
    <mergeCell ref="Q7:Q9"/>
    <mergeCell ref="U7:U9"/>
    <mergeCell ref="L8:L9"/>
    <mergeCell ref="K8:K9"/>
    <mergeCell ref="P8:P9"/>
    <mergeCell ref="D6:D7"/>
    <mergeCell ref="E6:AE6"/>
    <mergeCell ref="H8:H9"/>
    <mergeCell ref="W1:AE1"/>
    <mergeCell ref="Y7:Y9"/>
    <mergeCell ref="W7:W9"/>
    <mergeCell ref="AE7:AE9"/>
    <mergeCell ref="S7:S9"/>
    <mergeCell ref="F8:F9"/>
    <mergeCell ref="A2:AE3"/>
    <mergeCell ref="A4:AE4"/>
    <mergeCell ref="C8:C9"/>
    <mergeCell ref="A6:A9"/>
    <mergeCell ref="J8:J9"/>
    <mergeCell ref="AD7:AD9"/>
    <mergeCell ref="T7:T9"/>
    <mergeCell ref="E7:P7"/>
    <mergeCell ref="M8:M9"/>
    <mergeCell ref="N8:N9"/>
    <mergeCell ref="D8:D9"/>
  </mergeCells>
  <printOptions/>
  <pageMargins left="0.15748031496062992" right="0" top="0.15748031496062992" bottom="0" header="0" footer="0"/>
  <pageSetup firstPageNumber="1" useFirstPageNumber="1"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Ренат Садретдинов</dc:creator>
  <cp:keywords/>
  <dc:description/>
  <cp:lastModifiedBy>User</cp:lastModifiedBy>
  <cp:lastPrinted>2023-04-07T06:27:30Z</cp:lastPrinted>
  <dcterms:created xsi:type="dcterms:W3CDTF">2005-09-06T12:40:19Z</dcterms:created>
  <dcterms:modified xsi:type="dcterms:W3CDTF">2023-06-06T07:47:01Z</dcterms:modified>
  <cp:category/>
  <cp:version/>
  <cp:contentType/>
  <cp:contentStatus/>
</cp:coreProperties>
</file>