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на сайт" sheetId="1" r:id="rId1"/>
  </sheets>
  <externalReferences>
    <externalReference r:id="rId2"/>
    <externalReference r:id="rId3"/>
    <externalReference r:id="rId4"/>
  </externalReferences>
  <definedNames>
    <definedName name="Excel_BuiltIn_Print_Area_1">#REF!</definedName>
    <definedName name="июля">#REF!</definedName>
    <definedName name="_xlnm.Print_Area" localSheetId="0">'на сайт'!$A$1:$D$28</definedName>
  </definedNames>
  <calcPr calcId="145621"/>
</workbook>
</file>

<file path=xl/calcChain.xml><?xml version="1.0" encoding="utf-8"?>
<calcChain xmlns="http://schemas.openxmlformats.org/spreadsheetml/2006/main">
  <c r="D27" i="1" l="1"/>
  <c r="C27" i="1"/>
  <c r="D26" i="1"/>
  <c r="C26" i="1"/>
  <c r="D25" i="1"/>
  <c r="C25" i="1"/>
  <c r="B25" i="1"/>
  <c r="D24" i="1"/>
  <c r="C24" i="1"/>
  <c r="B24" i="1" s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 s="1"/>
  <c r="D15" i="1"/>
  <c r="C15" i="1"/>
  <c r="B15" i="1"/>
  <c r="D14" i="1"/>
  <c r="C14" i="1"/>
  <c r="B14" i="1"/>
  <c r="D13" i="1"/>
  <c r="B13" i="1" s="1"/>
  <c r="B9" i="1" s="1"/>
  <c r="B27" i="1" s="1"/>
  <c r="C13" i="1"/>
  <c r="D12" i="1"/>
  <c r="C12" i="1"/>
  <c r="B12" i="1"/>
  <c r="D11" i="1"/>
  <c r="C11" i="1"/>
  <c r="B11" i="1"/>
  <c r="D10" i="1"/>
  <c r="C10" i="1"/>
  <c r="B10" i="1"/>
  <c r="D9" i="1"/>
  <c r="C9" i="1"/>
  <c r="D8" i="1"/>
  <c r="C8" i="1"/>
  <c r="B8" i="1"/>
  <c r="A5" i="1"/>
  <c r="B26" i="1" l="1"/>
</calcChain>
</file>

<file path=xl/sharedStrings.xml><?xml version="1.0" encoding="utf-8"?>
<sst xmlns="http://schemas.openxmlformats.org/spreadsheetml/2006/main" count="27" uniqueCount="24">
  <si>
    <t xml:space="preserve">СВОДНЫЙ ОТЧЕТ      </t>
  </si>
  <si>
    <t>о  консолидированном долге  Нижегородской области</t>
  </si>
  <si>
    <t>(тыс.рублей)</t>
  </si>
  <si>
    <t>Наименование показателя</t>
  </si>
  <si>
    <t>Всего</t>
  </si>
  <si>
    <t>Областной уровень</t>
  </si>
  <si>
    <t>Муниципальный уровень</t>
  </si>
  <si>
    <t xml:space="preserve">1. Долговые обязательства, включенные в Государственную долговую книгу Нижегородской области и  долговые книги муниципальных образований, всего: </t>
  </si>
  <si>
    <t xml:space="preserve">       в том числе  просроченные</t>
  </si>
  <si>
    <t xml:space="preserve">1.1  кредитные соглашения и договоры   </t>
  </si>
  <si>
    <t xml:space="preserve">       в том числе просроченные</t>
  </si>
  <si>
    <t>1.2  займы, осуществляемые путем выпуска ценных бумаг</t>
  </si>
  <si>
    <t>1.3  договоры  и соглашения  о получении бюджетных кредитов из бюджетов других уровней</t>
  </si>
  <si>
    <t xml:space="preserve">      в том числе  просроченные</t>
  </si>
  <si>
    <t>1.4   договоры о предоставлении  государственных и муниципальных гарантий</t>
  </si>
  <si>
    <t xml:space="preserve">     в том числе  просроченные</t>
  </si>
  <si>
    <t>1.5   Иные долговые обязательства</t>
  </si>
  <si>
    <r>
      <t xml:space="preserve">2.  Кредиторская задолженность  </t>
    </r>
    <r>
      <rPr>
        <b/>
        <sz val="12"/>
        <rFont val="Times New Roman"/>
        <family val="1"/>
        <charset val="204"/>
      </rPr>
      <t>областного  бюджета</t>
    </r>
    <r>
      <rPr>
        <sz val="12"/>
        <rFont val="Times New Roman"/>
        <family val="1"/>
        <charset val="204"/>
      </rPr>
      <t xml:space="preserve">  и  бюджетов  муниципальных образований, всего</t>
    </r>
  </si>
  <si>
    <t xml:space="preserve">    в том числе  просроченная </t>
  </si>
  <si>
    <t>3. Задолженность государственных и муниципальных предприятий, всего</t>
  </si>
  <si>
    <t xml:space="preserve">    в том числе  просроченная</t>
  </si>
  <si>
    <t xml:space="preserve">4. Задолженность акционерных обществ, более 25% акций которых  находится в государственной и муниципальной  собственности </t>
  </si>
  <si>
    <t xml:space="preserve">Итого объем  консолидированного долга Нижегородской области  </t>
  </si>
  <si>
    <t xml:space="preserve">    в том числе  просроченный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</si>
</sst>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1"/>
      <color theme="3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4" fontId="12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20" fillId="0" borderId="0"/>
    <xf numFmtId="0" fontId="12" fillId="0" borderId="0"/>
    <xf numFmtId="0" fontId="21" fillId="0" borderId="0"/>
    <xf numFmtId="0" fontId="1" fillId="0" borderId="0"/>
    <xf numFmtId="164" fontId="12" fillId="0" borderId="0" applyFont="0" applyFill="0" applyBorder="0" applyAlignment="0" applyProtection="0"/>
    <xf numFmtId="0" fontId="10" fillId="0" borderId="5" applyNumberFormat="0" applyFill="0" applyAlignment="0" applyProtection="0"/>
    <xf numFmtId="0" fontId="6" fillId="4" borderId="1" applyNumberFormat="0" applyAlignment="0" applyProtection="0"/>
    <xf numFmtId="0" fontId="4" fillId="2" borderId="0" applyNumberFormat="0" applyBorder="0" applyAlignment="0" applyProtection="0"/>
    <xf numFmtId="0" fontId="11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6" fillId="4" borderId="1" applyNumberFormat="0" applyAlignment="0" applyProtection="0"/>
    <xf numFmtId="0" fontId="22" fillId="6" borderId="4" applyNumberFormat="0" applyFont="0" applyAlignment="0" applyProtection="0"/>
    <xf numFmtId="0" fontId="9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11" fillId="7" borderId="0" applyNumberFormat="0" applyBorder="0" applyAlignment="0" applyProtection="0"/>
    <xf numFmtId="0" fontId="7" fillId="0" borderId="2" applyNumberFormat="0" applyFill="0" applyAlignment="0" applyProtection="0"/>
    <xf numFmtId="0" fontId="8" fillId="5" borderId="3" applyNumberFormat="0" applyAlignment="0" applyProtection="0"/>
    <xf numFmtId="0" fontId="3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9" fillId="0" borderId="4" applyNumberFormat="0" applyAlignment="0" applyProtection="0"/>
    <xf numFmtId="0" fontId="5" fillId="3" borderId="0" applyNumberFormat="0" applyBorder="0" applyAlignment="0" applyProtection="0"/>
    <xf numFmtId="0" fontId="8" fillId="5" borderId="3" applyNumberFormat="0" applyAlignment="0" applyProtection="0"/>
  </cellStyleXfs>
  <cellXfs count="23">
    <xf numFmtId="0" fontId="0" fillId="0" borderId="0" xfId="0"/>
    <xf numFmtId="0" fontId="13" fillId="0" borderId="0" xfId="0" applyFont="1"/>
    <xf numFmtId="3" fontId="13" fillId="0" borderId="0" xfId="0" applyNumberFormat="1" applyFont="1" applyFill="1"/>
    <xf numFmtId="0" fontId="13" fillId="0" borderId="0" xfId="0" applyFont="1" applyFill="1"/>
    <xf numFmtId="0" fontId="14" fillId="0" borderId="0" xfId="0" applyFont="1" applyAlignment="1">
      <alignment horizontal="justify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justify"/>
    </xf>
    <xf numFmtId="0" fontId="13" fillId="0" borderId="0" xfId="0" applyFont="1" applyFill="1" applyAlignment="1">
      <alignment horizontal="right"/>
    </xf>
    <xf numFmtId="0" fontId="16" fillId="0" borderId="6" xfId="0" applyFont="1" applyBorder="1" applyAlignment="1">
      <alignment horizontal="center" vertical="center" wrapText="1"/>
    </xf>
    <xf numFmtId="3" fontId="16" fillId="8" borderId="6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top" wrapText="1"/>
    </xf>
    <xf numFmtId="4" fontId="16" fillId="0" borderId="6" xfId="0" applyNumberFormat="1" applyFont="1" applyFill="1" applyBorder="1" applyAlignment="1">
      <alignment horizontal="right" vertical="center" wrapText="1"/>
    </xf>
    <xf numFmtId="4" fontId="16" fillId="8" borderId="6" xfId="0" applyNumberFormat="1" applyFont="1" applyFill="1" applyBorder="1" applyAlignment="1">
      <alignment horizontal="right" vertical="center" wrapText="1"/>
    </xf>
    <xf numFmtId="4" fontId="13" fillId="0" borderId="0" xfId="0" applyNumberFormat="1" applyFont="1"/>
    <xf numFmtId="2" fontId="13" fillId="0" borderId="0" xfId="0" applyNumberFormat="1" applyFont="1"/>
    <xf numFmtId="0" fontId="16" fillId="0" borderId="6" xfId="0" applyFont="1" applyFill="1" applyBorder="1" applyAlignment="1">
      <alignment horizontal="left" vertical="top" wrapText="1"/>
    </xf>
    <xf numFmtId="4" fontId="17" fillId="0" borderId="6" xfId="0" applyNumberFormat="1" applyFont="1" applyFill="1" applyBorder="1" applyAlignment="1">
      <alignment horizontal="right" vertical="center" wrapText="1"/>
    </xf>
    <xf numFmtId="4" fontId="17" fillId="8" borderId="6" xfId="0" applyNumberFormat="1" applyFont="1" applyFill="1" applyBorder="1" applyAlignment="1">
      <alignment horizontal="right" vertical="center" wrapText="1"/>
    </xf>
    <xf numFmtId="4" fontId="17" fillId="0" borderId="6" xfId="1" applyNumberFormat="1" applyFont="1" applyFill="1" applyBorder="1" applyAlignment="1">
      <alignment horizontal="right" vertical="top" wrapText="1"/>
    </xf>
    <xf numFmtId="165" fontId="16" fillId="0" borderId="0" xfId="2" applyNumberFormat="1" applyFont="1" applyFill="1" applyBorder="1" applyAlignment="1">
      <alignment wrapText="1"/>
    </xf>
    <xf numFmtId="3" fontId="16" fillId="0" borderId="0" xfId="2" applyNumberFormat="1" applyFont="1" applyFill="1" applyBorder="1" applyAlignment="1">
      <alignment wrapText="1"/>
    </xf>
  </cellXfs>
  <cellStyles count="27">
    <cellStyle name="Normal" xfId="3"/>
    <cellStyle name="Normal 2" xfId="4"/>
    <cellStyle name="Обычный" xfId="0" builtinId="0"/>
    <cellStyle name="Обычный 2" xfId="5"/>
    <cellStyle name="Обычный 3" xfId="6"/>
    <cellStyle name="Обычный 4" xfId="7"/>
    <cellStyle name="Обычный 5" xfId="8"/>
    <cellStyle name="Обычный_МОСКВА_БАНКИ" xfId="2"/>
    <cellStyle name="Финансовый" xfId="1" builtinId="3"/>
    <cellStyle name="Финансовый 2" xfId="9"/>
    <cellStyle name="㼿" xfId="10"/>
    <cellStyle name="㼿 " xfId="11"/>
    <cellStyle name="㼿?" xfId="12"/>
    <cellStyle name="㼿‿‿㼿㼿㼿?" xfId="13"/>
    <cellStyle name="㼿㼿" xfId="14"/>
    <cellStyle name="㼿㼿 " xfId="15"/>
    <cellStyle name="㼿㼿?" xfId="16"/>
    <cellStyle name="㼿㼿‿㼿㼿㼿㼿㼿㼿㼿" xfId="17"/>
    <cellStyle name="㼿㼿㼿" xfId="18"/>
    <cellStyle name="㼿㼿㼿?" xfId="19"/>
    <cellStyle name="㼿㼿㼿㼿" xfId="20"/>
    <cellStyle name="㼿㼿㼿㼿?" xfId="21"/>
    <cellStyle name="㼿㼿㼿㼿‿?" xfId="22"/>
    <cellStyle name="㼿㼿㼿㼿‿㼿㼿㼿" xfId="23"/>
    <cellStyle name="㼿㼿㼿㼿㼿" xfId="24"/>
    <cellStyle name="㼿㼿㼿㼿㼿?" xfId="25"/>
    <cellStyle name="㼿㼿㼿㼿㼿‿㼿㼿㼿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2;.207%20&#1054;&#1090;&#1076;&#1077;&#1083;%20&#1091;&#1087;&#1088;&#1072;&#1074;&#1083;&#1077;&#1085;&#1080;&#1103;%20&#1072;&#1082;&#1090;&#1080;&#1074;&#1072;&#1084;&#1080;/&#1064;&#1072;&#1084;&#1072;&#1085;&#1080;&#1085;&#1072;%20&#1051;.&#1040;/(13)&#1050;&#1054;&#1053;&#1057;&#1054;&#1051;&#1048;&#1044;&#1048;&#1056;&#1054;&#1042;&#1040;&#1053;&#1053;&#1067;&#1049;%20&#1044;&#1054;&#1051;&#1043;/&#1050;&#1044;%202025/&#1085;&#1072;%2001.01.2026/&#1085;&#1072;%2001.01.2026%20&#1058;&#1072;&#1073;&#1083;&#1080;&#1094;&#1072;%20&#1089;&#1074;&#1086;&#1076;%20&#1087;&#1086;%20&#1088;&#1072;&#1081;&#1086;&#1085;&#1072;&#1084;,%20%20&#1082;&#1086;&#1085;&#1089;%20&#1076;&#1086;&#1083;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2;.207%20&#1054;&#1090;&#1076;&#1077;&#1083;%20&#1091;&#1087;&#1088;&#1072;&#1074;&#1083;&#1077;&#1085;&#1080;&#1103;%20&#1072;&#1082;&#1090;&#1080;&#1074;&#1072;&#1084;&#1080;/&#1051;&#1077;&#1085;&#1072;/&#1054;&#1090;&#1095;&#1077;&#1090;&#1099;%20&#1087;&#1086;%20&#1076;&#1086;&#1083;&#1075;&#1091;/&#1054;&#1090;&#1095;&#1077;&#1090;&#1099;%20&#1087;&#1086;%20&#1084;&#1091;&#1085;&#1080;&#1094;&#1080;&#1087;&#1072;&#1083;&#1100;&#1085;&#1086;&#1084;&#1091;%20&#1076;&#1086;&#1083;&#1075;&#1091;/&#1052;&#1091;&#1085;&#1080;&#1094;&#1080;&#1087;&#1072;&#1083;&#1100;&#1085;&#1099;&#1081;%20&#1076;&#1086;&#1083;&#1075;%202013/&#1052;&#1091;&#1085;&#1080;&#1094;&#1080;&#1087;&#1072;&#1083;&#1100;&#1085;&#1099;&#1081;%20&#1076;&#1086;&#1083;&#1075;%20&#1085;&#1072;%2001.02.2013/11/&#1087;&#1088;&#1080;&#1083;_&#1084;&#1091;&#1085;&#1080;&#1094;&#1080;&#1087;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2;.207%20&#1054;&#1090;&#1076;&#1077;&#1083;%20&#1091;&#1087;&#1088;&#1072;&#1074;&#1083;&#1077;&#1085;&#1080;&#1103;%20&#1072;&#1082;&#1090;&#1080;&#1074;&#1072;&#1084;&#1080;/&#1051;&#1077;&#1085;&#1072;/&#1054;&#1090;&#1095;&#1077;&#1090;&#1099;%20&#1087;&#1086;%20&#1076;&#1086;&#1083;&#1075;&#1091;/&#1054;&#1090;&#1095;&#1077;&#1090;&#1099;%20&#1087;&#1086;%20&#1084;&#1091;&#1085;&#1080;&#1094;&#1080;&#1087;&#1072;&#1083;&#1100;&#1085;&#1086;&#1084;&#1091;%20&#1076;&#1086;&#1083;&#1075;&#1091;/&#1052;&#1091;&#1085;&#1080;&#1094;&#1080;&#1087;&#1072;&#1083;&#1100;&#1085;&#1099;&#1081;%20&#1076;&#1086;&#1083;&#1075;%202013/&#1052;&#1091;&#1085;&#1080;&#1094;&#1080;&#1087;&#1072;&#1083;&#1100;&#1085;&#1099;&#1081;%20&#1076;&#1086;&#1083;&#1075;%20&#1085;&#1072;%2001.02.2013/11/&#1087;&#1088;&#1080;&#1083;%20_&#1084;&#1091;&#1085;&#1080;&#1094;%2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по долг обяз"/>
      <sheetName val="Свод по районам (Приложение 3)"/>
      <sheetName val="Инф от минимущ (Приложение 2)"/>
      <sheetName val="Отчет (Приложение 1)"/>
      <sheetName val="на сайт"/>
    </sheetNames>
    <sheetDataSet>
      <sheetData sheetId="0"/>
      <sheetData sheetId="1"/>
      <sheetData sheetId="2"/>
      <sheetData sheetId="3">
        <row r="8">
          <cell r="A8" t="str">
            <v>по состоянию на "01" января 2026 года</v>
          </cell>
        </row>
        <row r="11">
          <cell r="C11">
            <v>216473761.88</v>
          </cell>
          <cell r="D11">
            <v>19886181.733550001</v>
          </cell>
        </row>
        <row r="12">
          <cell r="C12">
            <v>0</v>
          </cell>
          <cell r="D12">
            <v>0</v>
          </cell>
        </row>
        <row r="13">
          <cell r="C13">
            <v>55600000</v>
          </cell>
          <cell r="D13">
            <v>8661480.6924799997</v>
          </cell>
        </row>
        <row r="14">
          <cell r="C14">
            <v>0</v>
          </cell>
          <cell r="D14">
            <v>0</v>
          </cell>
        </row>
        <row r="15">
          <cell r="C15">
            <v>29500000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129953258.13</v>
          </cell>
          <cell r="D17">
            <v>11224701.041069999</v>
          </cell>
        </row>
        <row r="18">
          <cell r="C18">
            <v>0</v>
          </cell>
          <cell r="D18">
            <v>0</v>
          </cell>
        </row>
        <row r="19">
          <cell r="C19">
            <v>1420503.75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11100111.029999999</v>
          </cell>
          <cell r="D23">
            <v>4977973.5856900001</v>
          </cell>
        </row>
        <row r="24">
          <cell r="D24">
            <v>5844.44326</v>
          </cell>
        </row>
        <row r="25">
          <cell r="C25">
            <v>14226321</v>
          </cell>
          <cell r="D25">
            <v>1522359.7577799999</v>
          </cell>
        </row>
        <row r="26">
          <cell r="C26">
            <v>35035</v>
          </cell>
          <cell r="D26">
            <v>665366.30102999997</v>
          </cell>
        </row>
        <row r="27">
          <cell r="C27">
            <v>28995651</v>
          </cell>
          <cell r="D27">
            <v>18312476.547849998</v>
          </cell>
        </row>
        <row r="28">
          <cell r="C28">
            <v>618755</v>
          </cell>
          <cell r="D28">
            <v>261517.40908999997</v>
          </cell>
        </row>
        <row r="29">
          <cell r="C29">
            <v>270795844.90999997</v>
          </cell>
          <cell r="D29">
            <v>44698991.624869995</v>
          </cell>
        </row>
        <row r="30">
          <cell r="C30">
            <v>653790</v>
          </cell>
          <cell r="D30">
            <v>932728.15337999992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.Дзержинск п10"/>
      <sheetName val="ННовгород п10"/>
      <sheetName val="г.Саров п10"/>
      <sheetName val="г.Павлово п10"/>
      <sheetName val="г.Городец п10"/>
      <sheetName val="Кстово 10"/>
      <sheetName val="Выкса п10"/>
      <sheetName val="Бор п10"/>
      <sheetName val="г.Арзамас п10"/>
      <sheetName val="Шахунья п10"/>
      <sheetName val="Шаранга п10"/>
      <sheetName val="Чкаловск п10"/>
      <sheetName val="Урень п10"/>
      <sheetName val="Тоншаево п10"/>
      <sheetName val="Сокольской п10"/>
      <sheetName val="Сосновка п10"/>
      <sheetName val="Сеченово п10"/>
      <sheetName val="Сергач п10"/>
      <sheetName val="Семенов п10"/>
      <sheetName val="Починки п10"/>
      <sheetName val="Пильна п10"/>
      <sheetName val="Перевоз п10"/>
      <sheetName val="Первомайск п10"/>
      <sheetName val="Навашино п10"/>
      <sheetName val="Лысково п10"/>
      <sheetName val="Лукоянов п10"/>
      <sheetName val="Кр.Октябрь п10"/>
      <sheetName val="КрБаки п10"/>
      <sheetName val="Ковернено п10"/>
      <sheetName val="Дивеево п10"/>
      <sheetName val="Гагино п10"/>
      <sheetName val="Володары п10"/>
      <sheetName val="Воскресенск п10"/>
      <sheetName val="Ветлуга п10"/>
      <sheetName val="Вача п10"/>
      <sheetName val="Вад п10"/>
      <sheetName val="Бутурлино п10"/>
      <sheetName val="Б.Мурашки п10"/>
      <sheetName val="Б.Болдино п10"/>
      <sheetName val="Арзамасский п10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Приложение 7"/>
      <sheetName val="Свод Старый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="90" zoomScaleNormal="90" workbookViewId="0">
      <selection activeCell="N10" sqref="N10"/>
    </sheetView>
  </sheetViews>
  <sheetFormatPr defaultRowHeight="12.75" x14ac:dyDescent="0.2"/>
  <cols>
    <col min="1" max="1" width="55.140625" style="1" customWidth="1"/>
    <col min="2" max="2" width="16.7109375" style="1" bestFit="1" customWidth="1"/>
    <col min="3" max="3" width="21.5703125" style="2" customWidth="1"/>
    <col min="4" max="4" width="21.5703125" style="3" customWidth="1"/>
    <col min="5" max="5" width="13.5703125" style="1" customWidth="1"/>
    <col min="6" max="8" width="11.5703125" style="1" bestFit="1" customWidth="1"/>
    <col min="9" max="16384" width="9.140625" style="1"/>
  </cols>
  <sheetData>
    <row r="1" spans="1:12" ht="12.75" customHeight="1" x14ac:dyDescent="0.2"/>
    <row r="2" spans="1:12" ht="18.75" customHeight="1" x14ac:dyDescent="0.3">
      <c r="A2" s="4"/>
    </row>
    <row r="3" spans="1:12" ht="18.75" customHeight="1" x14ac:dyDescent="0.3">
      <c r="A3" s="5" t="s">
        <v>0</v>
      </c>
      <c r="B3" s="5"/>
      <c r="C3" s="5"/>
      <c r="D3" s="5"/>
    </row>
    <row r="4" spans="1:12" ht="18.75" x14ac:dyDescent="0.3">
      <c r="A4" s="6" t="s">
        <v>1</v>
      </c>
      <c r="B4" s="6"/>
      <c r="C4" s="6"/>
      <c r="D4" s="6"/>
    </row>
    <row r="5" spans="1:12" ht="18.75" customHeight="1" x14ac:dyDescent="0.3">
      <c r="A5" s="5" t="str">
        <f>'[1]Отчет (Приложение 1)'!A8:D8</f>
        <v>по состоянию на "01" января 2026 года</v>
      </c>
      <c r="B5" s="5"/>
      <c r="C5" s="5"/>
      <c r="D5" s="5"/>
    </row>
    <row r="6" spans="1:12" ht="22.5" customHeight="1" x14ac:dyDescent="0.25">
      <c r="A6" s="7"/>
      <c r="D6" s="8" t="s">
        <v>2</v>
      </c>
    </row>
    <row r="7" spans="1:12" ht="31.5" x14ac:dyDescent="0.2">
      <c r="A7" s="9" t="s">
        <v>3</v>
      </c>
      <c r="B7" s="9" t="s">
        <v>4</v>
      </c>
      <c r="C7" s="10" t="s">
        <v>5</v>
      </c>
      <c r="D7" s="11" t="s">
        <v>6</v>
      </c>
    </row>
    <row r="8" spans="1:12" ht="63" x14ac:dyDescent="0.2">
      <c r="A8" s="12" t="s">
        <v>7</v>
      </c>
      <c r="B8" s="13">
        <f>SUM(C8:D8)</f>
        <v>236359943.61355001</v>
      </c>
      <c r="C8" s="14">
        <f>'[1]Отчет (Приложение 1)'!C11</f>
        <v>216473761.88</v>
      </c>
      <c r="D8" s="13">
        <f>'[1]Отчет (Приложение 1)'!D11</f>
        <v>19886181.733550001</v>
      </c>
      <c r="J8" s="15"/>
      <c r="K8" s="15"/>
      <c r="L8" s="15"/>
    </row>
    <row r="9" spans="1:12" ht="15.75" x14ac:dyDescent="0.2">
      <c r="A9" s="12" t="s">
        <v>8</v>
      </c>
      <c r="B9" s="13">
        <f>SUM(B11,B13,B15,B17,B19)</f>
        <v>0</v>
      </c>
      <c r="C9" s="14">
        <f>'[1]Отчет (Приложение 1)'!C12</f>
        <v>0</v>
      </c>
      <c r="D9" s="13">
        <f>'[1]Отчет (Приложение 1)'!D12</f>
        <v>0</v>
      </c>
      <c r="J9" s="15"/>
      <c r="K9" s="15"/>
      <c r="L9" s="15"/>
    </row>
    <row r="10" spans="1:12" ht="23.25" customHeight="1" x14ac:dyDescent="0.2">
      <c r="A10" s="12" t="s">
        <v>9</v>
      </c>
      <c r="B10" s="13">
        <f>SUM(C10:D10)</f>
        <v>64261480.692479998</v>
      </c>
      <c r="C10" s="14">
        <f>'[1]Отчет (Приложение 1)'!C13</f>
        <v>55600000</v>
      </c>
      <c r="D10" s="13">
        <f>'[1]Отчет (Приложение 1)'!D13</f>
        <v>8661480.6924799997</v>
      </c>
      <c r="J10" s="15"/>
      <c r="K10" s="15"/>
      <c r="L10" s="15"/>
    </row>
    <row r="11" spans="1:12" ht="15.75" x14ac:dyDescent="0.2">
      <c r="A11" s="12" t="s">
        <v>10</v>
      </c>
      <c r="B11" s="13">
        <f t="shared" ref="B11:B19" si="0">SUM(C11:D11)</f>
        <v>0</v>
      </c>
      <c r="C11" s="14">
        <f>'[1]Отчет (Приложение 1)'!C14</f>
        <v>0</v>
      </c>
      <c r="D11" s="13">
        <f>'[1]Отчет (Приложение 1)'!D14</f>
        <v>0</v>
      </c>
      <c r="J11" s="15"/>
      <c r="K11" s="15"/>
      <c r="L11" s="15"/>
    </row>
    <row r="12" spans="1:12" ht="31.5" x14ac:dyDescent="0.2">
      <c r="A12" s="12" t="s">
        <v>11</v>
      </c>
      <c r="B12" s="13">
        <f t="shared" si="0"/>
        <v>29500000</v>
      </c>
      <c r="C12" s="14">
        <f>'[1]Отчет (Приложение 1)'!C15</f>
        <v>29500000</v>
      </c>
      <c r="D12" s="13">
        <f>'[1]Отчет (Приложение 1)'!D15</f>
        <v>0</v>
      </c>
      <c r="J12" s="15"/>
      <c r="K12" s="15"/>
      <c r="L12" s="15"/>
    </row>
    <row r="13" spans="1:12" ht="15.75" x14ac:dyDescent="0.2">
      <c r="A13" s="12" t="s">
        <v>8</v>
      </c>
      <c r="B13" s="13">
        <f t="shared" si="0"/>
        <v>0</v>
      </c>
      <c r="C13" s="14">
        <f>'[1]Отчет (Приложение 1)'!C16</f>
        <v>0</v>
      </c>
      <c r="D13" s="13">
        <f>'[1]Отчет (Приложение 1)'!D16</f>
        <v>0</v>
      </c>
      <c r="J13" s="15"/>
      <c r="K13" s="15"/>
      <c r="L13" s="15"/>
    </row>
    <row r="14" spans="1:12" ht="31.5" x14ac:dyDescent="0.2">
      <c r="A14" s="12" t="s">
        <v>12</v>
      </c>
      <c r="B14" s="13">
        <f t="shared" si="0"/>
        <v>141177959.17106998</v>
      </c>
      <c r="C14" s="14">
        <f>'[1]Отчет (Приложение 1)'!C17</f>
        <v>129953258.13</v>
      </c>
      <c r="D14" s="13">
        <f>'[1]Отчет (Приложение 1)'!D17</f>
        <v>11224701.041069999</v>
      </c>
      <c r="J14" s="15"/>
      <c r="K14" s="15"/>
      <c r="L14" s="15"/>
    </row>
    <row r="15" spans="1:12" ht="15.75" x14ac:dyDescent="0.2">
      <c r="A15" s="12" t="s">
        <v>13</v>
      </c>
      <c r="B15" s="13">
        <f t="shared" si="0"/>
        <v>0</v>
      </c>
      <c r="C15" s="14">
        <f>'[1]Отчет (Приложение 1)'!C18</f>
        <v>0</v>
      </c>
      <c r="D15" s="13">
        <f>'[1]Отчет (Приложение 1)'!D18</f>
        <v>0</v>
      </c>
      <c r="J15" s="15"/>
      <c r="K15" s="15"/>
      <c r="L15" s="15"/>
    </row>
    <row r="16" spans="1:12" ht="31.5" x14ac:dyDescent="0.2">
      <c r="A16" s="12" t="s">
        <v>14</v>
      </c>
      <c r="B16" s="13">
        <f>SUM(C16:D16)</f>
        <v>1420503.75</v>
      </c>
      <c r="C16" s="14">
        <f>'[1]Отчет (Приложение 1)'!C19</f>
        <v>1420503.75</v>
      </c>
      <c r="D16" s="13">
        <f>'[1]Отчет (Приложение 1)'!D19</f>
        <v>0</v>
      </c>
      <c r="J16" s="15"/>
      <c r="K16" s="15"/>
      <c r="L16" s="15"/>
    </row>
    <row r="17" spans="1:12" ht="15.75" x14ac:dyDescent="0.2">
      <c r="A17" s="12" t="s">
        <v>15</v>
      </c>
      <c r="B17" s="13">
        <f t="shared" si="0"/>
        <v>0</v>
      </c>
      <c r="C17" s="14">
        <f>'[1]Отчет (Приложение 1)'!C20</f>
        <v>0</v>
      </c>
      <c r="D17" s="13">
        <f>'[1]Отчет (Приложение 1)'!D20</f>
        <v>0</v>
      </c>
      <c r="J17" s="15"/>
      <c r="K17" s="15"/>
      <c r="L17" s="15"/>
    </row>
    <row r="18" spans="1:12" ht="15.75" x14ac:dyDescent="0.2">
      <c r="A18" s="12" t="s">
        <v>16</v>
      </c>
      <c r="B18" s="13">
        <f t="shared" si="0"/>
        <v>0</v>
      </c>
      <c r="C18" s="14">
        <f>'[1]Отчет (Приложение 1)'!C21</f>
        <v>0</v>
      </c>
      <c r="D18" s="13">
        <f>'[1]Отчет (Приложение 1)'!D21</f>
        <v>0</v>
      </c>
      <c r="J18" s="15"/>
      <c r="K18" s="15"/>
      <c r="L18" s="15"/>
    </row>
    <row r="19" spans="1:12" ht="15.75" x14ac:dyDescent="0.2">
      <c r="A19" s="12" t="s">
        <v>15</v>
      </c>
      <c r="B19" s="13">
        <f t="shared" si="0"/>
        <v>0</v>
      </c>
      <c r="C19" s="14">
        <f>'[1]Отчет (Приложение 1)'!C22</f>
        <v>0</v>
      </c>
      <c r="D19" s="13">
        <f>'[1]Отчет (Приложение 1)'!D22</f>
        <v>0</v>
      </c>
      <c r="J19" s="15"/>
      <c r="K19" s="15"/>
      <c r="L19" s="15"/>
    </row>
    <row r="20" spans="1:12" ht="36" customHeight="1" x14ac:dyDescent="0.2">
      <c r="A20" s="12" t="s">
        <v>17</v>
      </c>
      <c r="B20" s="13">
        <f>C20+D20</f>
        <v>16078084.61569</v>
      </c>
      <c r="C20" s="14">
        <f>'[1]Отчет (Приложение 1)'!C23</f>
        <v>11100111.029999999</v>
      </c>
      <c r="D20" s="13">
        <f>'[1]Отчет (Приложение 1)'!D23</f>
        <v>4977973.5856900001</v>
      </c>
      <c r="E20" s="16"/>
      <c r="J20" s="15"/>
      <c r="K20" s="15"/>
      <c r="L20" s="15"/>
    </row>
    <row r="21" spans="1:12" ht="15.75" x14ac:dyDescent="0.2">
      <c r="A21" s="17" t="s">
        <v>18</v>
      </c>
      <c r="B21" s="13">
        <f>C21+D21</f>
        <v>5844.44326</v>
      </c>
      <c r="C21" s="14">
        <f>'[1]Отчет (Приложение 1)'!C24</f>
        <v>0</v>
      </c>
      <c r="D21" s="13">
        <f>'[1]Отчет (Приложение 1)'!D24</f>
        <v>5844.44326</v>
      </c>
      <c r="J21" s="15"/>
      <c r="K21" s="15"/>
      <c r="L21" s="15"/>
    </row>
    <row r="22" spans="1:12" ht="31.5" x14ac:dyDescent="0.2">
      <c r="A22" s="12" t="s">
        <v>19</v>
      </c>
      <c r="B22" s="13">
        <f>SUM(C22:D22)</f>
        <v>15748680.757780001</v>
      </c>
      <c r="C22" s="14">
        <f>'[1]Отчет (Приложение 1)'!C25</f>
        <v>14226321</v>
      </c>
      <c r="D22" s="13">
        <f>'[1]Отчет (Приложение 1)'!D25</f>
        <v>1522359.7577799999</v>
      </c>
      <c r="J22" s="15"/>
      <c r="K22" s="15"/>
      <c r="L22" s="15"/>
    </row>
    <row r="23" spans="1:12" ht="20.25" customHeight="1" x14ac:dyDescent="0.2">
      <c r="A23" s="12" t="s">
        <v>20</v>
      </c>
      <c r="B23" s="13">
        <f>SUM(C23:D23)</f>
        <v>700401.30102999997</v>
      </c>
      <c r="C23" s="14">
        <f>'[1]Отчет (Приложение 1)'!C26</f>
        <v>35035</v>
      </c>
      <c r="D23" s="13">
        <f>'[1]Отчет (Приложение 1)'!D26</f>
        <v>665366.30102999997</v>
      </c>
      <c r="J23" s="15"/>
      <c r="K23" s="15"/>
      <c r="L23" s="15"/>
    </row>
    <row r="24" spans="1:12" ht="47.25" x14ac:dyDescent="0.2">
      <c r="A24" s="12" t="s">
        <v>21</v>
      </c>
      <c r="B24" s="13">
        <f>SUM(C24:D24)</f>
        <v>47308127.547849998</v>
      </c>
      <c r="C24" s="14">
        <f>'[1]Отчет (Приложение 1)'!C27</f>
        <v>28995651</v>
      </c>
      <c r="D24" s="13">
        <f>'[1]Отчет (Приложение 1)'!D27</f>
        <v>18312476.547849998</v>
      </c>
      <c r="J24" s="15"/>
      <c r="K24" s="15"/>
      <c r="L24" s="15"/>
    </row>
    <row r="25" spans="1:12" ht="15.75" x14ac:dyDescent="0.2">
      <c r="A25" s="12" t="s">
        <v>20</v>
      </c>
      <c r="B25" s="13">
        <f>SUM(C25:D25)</f>
        <v>880272.40908999997</v>
      </c>
      <c r="C25" s="14">
        <f>'[1]Отчет (Приложение 1)'!C28</f>
        <v>618755</v>
      </c>
      <c r="D25" s="13">
        <f>'[1]Отчет (Приложение 1)'!D28</f>
        <v>261517.40908999997</v>
      </c>
      <c r="J25" s="15"/>
      <c r="K25" s="15"/>
      <c r="L25" s="15"/>
    </row>
    <row r="26" spans="1:12" ht="31.5" x14ac:dyDescent="0.2">
      <c r="A26" s="12" t="s">
        <v>22</v>
      </c>
      <c r="B26" s="18">
        <f>SUM(B8,B20,B22,B24)</f>
        <v>315494836.53487003</v>
      </c>
      <c r="C26" s="19">
        <f>'[1]Отчет (Приложение 1)'!C29</f>
        <v>270795844.90999997</v>
      </c>
      <c r="D26" s="18">
        <f>'[1]Отчет (Приложение 1)'!D29</f>
        <v>44698991.624869995</v>
      </c>
      <c r="E26" s="15"/>
      <c r="J26" s="15"/>
      <c r="K26" s="15"/>
      <c r="L26" s="15"/>
    </row>
    <row r="27" spans="1:12" ht="15.75" x14ac:dyDescent="0.2">
      <c r="A27" s="12" t="s">
        <v>23</v>
      </c>
      <c r="B27" s="20">
        <f>SUM(B9,B21,B23,B25)</f>
        <v>1586518.15338</v>
      </c>
      <c r="C27" s="19">
        <f>'[1]Отчет (Приложение 1)'!C30</f>
        <v>653790</v>
      </c>
      <c r="D27" s="18">
        <f>'[1]Отчет (Приложение 1)'!D30</f>
        <v>932728.15337999992</v>
      </c>
      <c r="E27" s="15"/>
      <c r="J27" s="15"/>
      <c r="K27" s="15"/>
      <c r="L27" s="15"/>
    </row>
    <row r="28" spans="1:12" x14ac:dyDescent="0.2">
      <c r="B28" s="3"/>
    </row>
    <row r="29" spans="1:12" s="3" customFormat="1" ht="15.75" x14ac:dyDescent="0.25">
      <c r="A29" s="1"/>
      <c r="B29" s="21"/>
      <c r="C29" s="22"/>
      <c r="E29" s="1"/>
      <c r="F29" s="1"/>
      <c r="G29" s="1"/>
      <c r="H29" s="1"/>
      <c r="I29" s="1"/>
      <c r="J29" s="1"/>
      <c r="K29" s="1"/>
      <c r="L29" s="1"/>
    </row>
  </sheetData>
  <mergeCells count="3">
    <mergeCell ref="A3:D3"/>
    <mergeCell ref="A4:D4"/>
    <mergeCell ref="A5:D5"/>
  </mergeCells>
  <pageMargins left="0.75" right="0.75" top="1" bottom="1" header="0.5" footer="0.5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Шаманина Любовь Алексеевна</dc:creator>
  <cp:lastModifiedBy>Шаманина Любовь Алексеевна</cp:lastModifiedBy>
  <dcterms:created xsi:type="dcterms:W3CDTF">2026-04-23T14:20:13Z</dcterms:created>
  <dcterms:modified xsi:type="dcterms:W3CDTF">2026-04-23T14:20:32Z</dcterms:modified>
</cp:coreProperties>
</file>